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<sst xmlns="http://schemas.openxmlformats.org/spreadsheetml/2006/main" count="151" uniqueCount="89">
  <si>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</si>
  <si>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</si>
  <si>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</si>
  <si>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</si>
  <si>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</si>
  <si>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</si>
  <si>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</si>
  <si>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</si>
  <si>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</si>
  <si>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</si>
  <si>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</si>
  <si>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</si>
  <si>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</si>
  <si>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</si>
  <si>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</si>
  <si>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</si>
  <si>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</si>
  <si>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</si>
  <si>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</si>
  <si>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</si>
  <si>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</si>
  <si>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</si>
  <si>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</si>
  <si>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</si>
  <si>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</si>
  <si>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18827767284	</t>
  </si>
  <si>
    <t>Ctrip</t>
  </si>
  <si>
    <t>正常</t>
  </si>
  <si>
    <t>[梅州]梅州麓湖山酒店(67856423)</t>
  </si>
  <si>
    <t>标准双床房&lt;特惠专享&gt;&lt;双人入住&gt;&lt;日历房套餐高价值&gt;&lt;无早&gt;&lt;新酒店礼盒&gt;</t>
  </si>
  <si>
    <t>CNY</t>
  </si>
  <si>
    <t>徐雪萍</t>
  </si>
  <si>
    <t>CA363220906CNY</t>
  </si>
  <si>
    <t>未提现</t>
  </si>
  <si>
    <t>携程开票</t>
  </si>
  <si>
    <t xml:space="preserve">2662517	</t>
  </si>
  <si>
    <t xml:space="preserve">1470094	</t>
  </si>
  <si>
    <t xml:space="preserve">18827990275	</t>
  </si>
  <si>
    <t>[北京]IU酒店(北京西站丽泽商务区六里桥东地铁站店)(67318659)</t>
  </si>
  <si>
    <t>小U精致大床房&lt;双人入住&gt;&lt;内宾&gt;&lt;预付&gt;&lt;无早&gt;</t>
  </si>
  <si>
    <t>刘白点</t>
  </si>
  <si>
    <t xml:space="preserve">	</t>
  </si>
  <si>
    <t xml:space="preserve">18828129420	</t>
  </si>
  <si>
    <t>李岩</t>
  </si>
  <si>
    <t>，</t>
  </si>
  <si>
    <t>A220906102753481</t>
  </si>
  <si>
    <t>A220906102837481</t>
  </si>
  <si>
    <t>CNY / HKD 当前参考汇率: 1.130421633</t>
  </si>
  <si>
    <t>总计： 664.16 CNY/
750.78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</si>
  <si>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</si>
  <si>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</si>
  <si>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</si>
  <si>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</si>
  <si>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</si>
  <si>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</si>
  <si>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</si>
  <si>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</si>
  <si>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</si>
  <si>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</si>
  <si>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</si>
  <si>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</si>
  <si>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</si>
  <si>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</si>
  <si>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</si>
  <si>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</si>
  <si>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</si>
  <si>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</si>
  <si>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2022-08-21</t>
  </si>
  <si>
    <t>2662554</t>
  </si>
  <si>
    <t>IU酒店(北京西客站六里桥东地铁站店)</t>
  </si>
  <si>
    <t>2022-08-22</t>
  </si>
  <si>
    <t>退房日周结</t>
  </si>
  <si>
    <t>202.00</t>
  </si>
  <si>
    <t>RMB</t>
  </si>
  <si>
    <t>0</t>
  </si>
  <si>
    <t>0.00</t>
  </si>
  <si>
    <t>携程国内直连(DD)</t>
  </si>
  <si>
    <t>01.011249</t>
  </si>
  <si>
    <t>2022-08-21 17:36:47</t>
  </si>
  <si>
    <t>否</t>
  </si>
  <si>
    <t>汇智国际旅游发展有限公司</t>
  </si>
  <si>
    <t>直连</t>
  </si>
  <si>
    <t>2662537</t>
  </si>
  <si>
    <t>2022-08-21 17:15:23</t>
  </si>
  <si>
    <t>2662517</t>
  </si>
  <si>
    <t>梅州麓湖山酒店</t>
  </si>
  <si>
    <t>260.16</t>
  </si>
  <si>
    <t>2022-08-21 16:40:20</t>
  </si>
  <si>
    <t>Saas酒店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</si>
</sst>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16</xdr:col>
      <xdr:colOff>133350</xdr:colOff>
      <xdr:row>58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1591925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44794</v>
      </c>
      <c r="G2" s="6">
        <v>44795</v>
      </c>
      <c r="H2" s="4">
        <v>1</v>
      </c>
      <c r="I2" s="4">
        <v>1</v>
      </c>
      <c r="J2" s="4">
        <v>1</v>
      </c>
      <c r="K2" s="4" t="s">
        <v>30</v>
      </c>
      <c r="L2" s="4">
        <v>260.16</v>
      </c>
      <c r="M2" s="4">
        <v>260.16</v>
      </c>
      <c r="N2" s="4" t="s">
        <v>31</v>
      </c>
      <c r="O2" s="4" t="s">
        <v>32</v>
      </c>
      <c r="P2" s="4" t="s">
        <v>33</v>
      </c>
      <c r="Q2" s="4">
        <v>0</v>
      </c>
      <c r="R2" s="7">
        <v>44794</v>
      </c>
      <c r="S2" s="6">
        <v>44810</v>
      </c>
      <c r="T2" s="4" t="s">
        <v>34</v>
      </c>
      <c r="U2" s="4">
        <v>260.16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44794</v>
      </c>
      <c r="G3" s="6">
        <v>44795</v>
      </c>
      <c r="H3" s="4">
        <v>1</v>
      </c>
      <c r="I3" s="4">
        <v>1</v>
      </c>
      <c r="J3" s="4">
        <v>1</v>
      </c>
      <c r="K3" s="4" t="s">
        <v>30</v>
      </c>
      <c r="L3" s="4">
        <v>202</v>
      </c>
      <c r="M3" s="4">
        <v>202</v>
      </c>
      <c r="N3" s="4" t="s">
        <v>40</v>
      </c>
      <c r="O3" s="4" t="s">
        <v>32</v>
      </c>
      <c r="P3" s="4" t="s">
        <v>33</v>
      </c>
      <c r="Q3" s="4">
        <v>0</v>
      </c>
      <c r="R3" s="7">
        <v>44794</v>
      </c>
      <c r="S3" s="6">
        <v>44810</v>
      </c>
      <c r="T3" s="4" t="s">
        <v>34</v>
      </c>
      <c r="U3" s="4">
        <v>202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44794</v>
      </c>
      <c r="G4" s="6">
        <v>44795</v>
      </c>
      <c r="H4" s="4">
        <v>1</v>
      </c>
      <c r="I4" s="4">
        <v>1</v>
      </c>
      <c r="J4" s="4">
        <v>1</v>
      </c>
      <c r="K4" s="4" t="s">
        <v>30</v>
      </c>
      <c r="L4" s="4">
        <v>202</v>
      </c>
      <c r="M4" s="4">
        <v>202</v>
      </c>
      <c r="N4" s="4" t="s">
        <v>43</v>
      </c>
      <c r="O4" s="4" t="s">
        <v>32</v>
      </c>
      <c r="P4" s="4" t="s">
        <v>33</v>
      </c>
      <c r="Q4" s="4">
        <v>0</v>
      </c>
      <c r="R4" s="7">
        <v>44794</v>
      </c>
      <c r="S4" s="6">
        <v>44810</v>
      </c>
      <c r="T4" s="4" t="s">
        <v>34</v>
      </c>
      <c r="U4" s="4">
        <v>202</v>
      </c>
      <c r="V4" s="4">
        <v>0</v>
      </c>
      <c r="W4" s="4">
        <v>0</v>
      </c>
      <c r="X4" s="4" t="s">
        <v>41</v>
      </c>
      <c r="Y4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topLeftCell="A4" workbookViewId="0">
      <selection activeCell="A12" sqref="A12:E15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18827767284</v>
      </c>
      <c r="B2" s="6">
        <v>44794</v>
      </c>
      <c r="C2" s="6">
        <v>44795</v>
      </c>
      <c r="D2" s="4">
        <v>260.16</v>
      </c>
      <c r="E2" s="4" t="str">
        <f>VLOOKUP(A2,HOP!A:L,12,0)</f>
        <v>260.16</v>
      </c>
      <c r="F2" s="4" t="str">
        <f>VLOOKUP(A2,HOP!A:C,3,0)</f>
        <v>2662517</v>
      </c>
      <c r="G2" s="4">
        <f>D2-E2</f>
        <v>0</v>
      </c>
      <c r="H2" s="4" t="str">
        <f>$H$1&amp;F2</f>
        <v>，2662517</v>
      </c>
      <c r="I2" s="4" t="str">
        <f>VLOOKUP(A2,HOP!A:U,21,0)</f>
        <v>Saas酒店</v>
      </c>
    </row>
    <row r="3" s="4" customFormat="1" spans="1:9">
      <c r="A3" s="5">
        <v>18827990275</v>
      </c>
      <c r="B3" s="6">
        <v>44794</v>
      </c>
      <c r="C3" s="6">
        <v>44795</v>
      </c>
      <c r="D3" s="4">
        <v>202</v>
      </c>
      <c r="E3" s="4" t="str">
        <f>VLOOKUP(A3,HOP!A:L,12,0)</f>
        <v>202.00</v>
      </c>
      <c r="F3" s="4" t="str">
        <f>VLOOKUP(A3,HOP!A:C,3,0)</f>
        <v>2662537</v>
      </c>
      <c r="G3" s="4">
        <f>D3-E3</f>
        <v>0</v>
      </c>
      <c r="H3" s="4" t="str">
        <f>$H$1&amp;F3</f>
        <v>，2662537</v>
      </c>
      <c r="I3" s="4" t="str">
        <f>VLOOKUP(A3,HOP!A:U,21,0)</f>
        <v>直连</v>
      </c>
    </row>
    <row r="4" s="4" customFormat="1" spans="1:9">
      <c r="A4" s="5">
        <v>18828129420</v>
      </c>
      <c r="B4" s="6">
        <v>44794</v>
      </c>
      <c r="C4" s="6">
        <v>44795</v>
      </c>
      <c r="D4" s="4">
        <v>202</v>
      </c>
      <c r="E4" s="4" t="str">
        <f>VLOOKUP(A4,HOP!A:L,12,0)</f>
        <v>202.00</v>
      </c>
      <c r="F4" s="4" t="str">
        <f>VLOOKUP(A4,HOP!A:C,3,0)</f>
        <v>2662554</v>
      </c>
      <c r="G4" s="4">
        <f>D4-E4</f>
        <v>0</v>
      </c>
      <c r="H4" s="4" t="str">
        <f>$H$1&amp;F4</f>
        <v>，2662554</v>
      </c>
      <c r="I4" s="4" t="str">
        <f>VLOOKUP(A4,HOP!A:U,21,0)</f>
        <v>直连</v>
      </c>
    </row>
    <row r="6" spans="4:4">
      <c r="D6" s="4">
        <f>SUM(D2:D5)</f>
        <v>664.16</v>
      </c>
    </row>
    <row r="12" spans="1:5">
      <c r="A12" s="4" t="s">
        <v>45</v>
      </c>
      <c r="D12" s="4">
        <v>404</v>
      </c>
      <c r="E12" s="4">
        <v>456.69</v>
      </c>
    </row>
    <row r="13" spans="1:5">
      <c r="A13" s="4" t="s">
        <v>46</v>
      </c>
      <c r="D13" s="4">
        <v>260.16</v>
      </c>
      <c r="E13" s="4">
        <v>294.09</v>
      </c>
    </row>
    <row r="14" spans="1:5">
      <c r="A14" s="4" t="s">
        <v>47</v>
      </c>
      <c r="D14" s="4">
        <f>SUM(D12:D13)</f>
        <v>664.16</v>
      </c>
      <c r="E14" s="4">
        <f>SUM(E12:E13)</f>
        <v>750.78</v>
      </c>
    </row>
    <row r="15" spans="1:1">
      <c r="A15" s="4" t="s">
        <v>48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D37" sqref="D37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</row>
    <row r="2" s="1" customFormat="1" spans="1:21">
      <c r="A2" s="3">
        <v>18828129420</v>
      </c>
      <c r="B2" s="1" t="s">
        <v>67</v>
      </c>
      <c r="C2" s="1" t="s">
        <v>68</v>
      </c>
      <c r="D2" s="1" t="s">
        <v>69</v>
      </c>
      <c r="E2" s="1" t="s">
        <v>43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</row>
    <row r="3" s="1" customFormat="1" spans="1:21">
      <c r="A3" s="3">
        <v>18827990275</v>
      </c>
      <c r="B3" s="1" t="s">
        <v>67</v>
      </c>
      <c r="C3" s="1" t="s">
        <v>82</v>
      </c>
      <c r="D3" s="1" t="s">
        <v>69</v>
      </c>
      <c r="E3" s="1" t="s">
        <v>40</v>
      </c>
      <c r="F3" s="1" t="s">
        <v>67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72</v>
      </c>
      <c r="L3" s="1" t="s">
        <v>72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83</v>
      </c>
      <c r="S3" s="1" t="s">
        <v>79</v>
      </c>
      <c r="T3" s="1" t="s">
        <v>80</v>
      </c>
      <c r="U3" s="1" t="s">
        <v>81</v>
      </c>
    </row>
    <row r="4" s="1" customFormat="1" spans="1:21">
      <c r="A4" s="3">
        <v>18827767284</v>
      </c>
      <c r="B4" s="1" t="s">
        <v>67</v>
      </c>
      <c r="C4" s="1" t="s">
        <v>84</v>
      </c>
      <c r="D4" s="1" t="s">
        <v>85</v>
      </c>
      <c r="E4" s="1" t="s">
        <v>31</v>
      </c>
      <c r="F4" s="1" t="s">
        <v>67</v>
      </c>
      <c r="G4" s="1" t="s">
        <v>70</v>
      </c>
      <c r="H4" s="1" t="s">
        <v>71</v>
      </c>
      <c r="I4" s="1" t="s">
        <v>86</v>
      </c>
      <c r="J4" s="1" t="s">
        <v>73</v>
      </c>
      <c r="K4" s="1" t="s">
        <v>86</v>
      </c>
      <c r="L4" s="1" t="s">
        <v>86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77</v>
      </c>
      <c r="R4" s="1" t="s">
        <v>87</v>
      </c>
      <c r="S4" s="1" t="s">
        <v>79</v>
      </c>
      <c r="T4" s="1" t="s">
        <v>80</v>
      </c>
      <c r="U4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2022-09-06T01:59:04Z</dcterms:created>
  <dcterms:modified xsi:type="dcterms:W3CDTF">2022-09-06T02:29:03Z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BD1F3976E2774EEF8490F182CDD61745</vt:lpwstr>
  </property>
  <property fmtid="{D5CDD505-2E9C-101B-9397-08002B2CF9AE}" pid="3" name="KSOProductBuildVer">
    <vt:lpwstr>2052-11.1.0.12358</vt:lpwstr>
  </property>
</Properties>
</file>