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<sst xmlns="http://schemas.openxmlformats.org/spreadsheetml/2006/main" count="482" uniqueCount="164">
  <si>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</si>
  <si>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</si>
  <si>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</si>
  <si>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</si>
  <si>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</si>
  <si>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</si>
  <si>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</si>
  <si>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</si>
  <si>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</si>
  <si>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</si>
  <si>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</si>
  <si>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</si>
  <si>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</si>
  <si>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</si>
  <si>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</si>
  <si>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</si>
  <si>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</si>
  <si>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</si>
  <si>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</si>
  <si>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</si>
  <si>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</si>
  <si>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</si>
  <si>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</si>
  <si>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</si>
  <si>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</si>
  <si>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999218888437743	</t>
  </si>
  <si>
    <t>Ctrip</t>
  </si>
  <si>
    <t>正常</t>
  </si>
  <si>
    <t>[珠海]珠海情侣路海滨泳场亚朵酒店(46275739)</t>
  </si>
  <si>
    <t>高级大床房&lt;双人入住&gt;&lt;内宾&gt;&lt;预付&gt;&lt;单早&gt;</t>
  </si>
  <si>
    <t>CNY</t>
  </si>
  <si>
    <t>陆婷华</t>
  </si>
  <si>
    <t>CA11323220906CNY</t>
  </si>
  <si>
    <t>未提现</t>
  </si>
  <si>
    <t>携程开票</t>
  </si>
  <si>
    <t xml:space="preserve">2670365	</t>
  </si>
  <si>
    <t xml:space="preserve">	</t>
  </si>
  <si>
    <t xml:space="preserve">999218888442628	</t>
  </si>
  <si>
    <t>肖珺</t>
  </si>
  <si>
    <t xml:space="preserve">999218888449144	</t>
  </si>
  <si>
    <t>邵逸斐</t>
  </si>
  <si>
    <t xml:space="preserve">2670367	</t>
  </si>
  <si>
    <t xml:space="preserve">999218888889616	</t>
  </si>
  <si>
    <t>[来宾]城市便捷酒店(来宾柳来店)(71586066)</t>
  </si>
  <si>
    <t>标准双床房&lt;双人入住&gt;&lt;内宾&gt;&lt;预付&gt;&lt;无早&gt;</t>
  </si>
  <si>
    <t>黄梦婷</t>
  </si>
  <si>
    <t xml:space="preserve">2670585	</t>
  </si>
  <si>
    <t xml:space="preserve">999218891644738	</t>
  </si>
  <si>
    <t>[湛江]城市便捷酒店(湛江火车南站店)(72813519)</t>
  </si>
  <si>
    <t>商务双床房&lt;双人入住&gt;&lt;内宾&gt;&lt;预付&gt;&lt;无早&gt;</t>
  </si>
  <si>
    <t>顾文华</t>
  </si>
  <si>
    <t xml:space="preserve">999218912838007	</t>
  </si>
  <si>
    <t>[武汉]城市便捷酒店(武汉汉南步行街店)(72840734)</t>
  </si>
  <si>
    <t>吴俊杰</t>
  </si>
  <si>
    <t xml:space="preserve">999218913956283	</t>
  </si>
  <si>
    <t>[洛阳]城市便捷酒店(洛阳龙门高铁站店)(72841380)</t>
  </si>
  <si>
    <t>特惠大床房&lt;双人入住&gt;&lt;内宾&gt;&lt;预付&gt;&lt;无早&gt;</t>
  </si>
  <si>
    <t>周国想</t>
  </si>
  <si>
    <t xml:space="preserve">2675160	</t>
  </si>
  <si>
    <t xml:space="preserve">999218915209928	</t>
  </si>
  <si>
    <t>[乐业]城市便捷酒店(乐业店)(71589464)</t>
  </si>
  <si>
    <t>关雄坡</t>
  </si>
  <si>
    <t xml:space="preserve">999218915234471	</t>
  </si>
  <si>
    <t>[资兴]城市便捷酒店(资兴东江湖店)(71632574)</t>
  </si>
  <si>
    <t>标准大床房&lt;双人入住&gt;&lt;内宾&gt;&lt;预付&gt;&lt;无早&gt;</t>
  </si>
  <si>
    <t>欧洋程</t>
  </si>
  <si>
    <t xml:space="preserve">2676037	</t>
  </si>
  <si>
    <t>取消</t>
  </si>
  <si>
    <t xml:space="preserve">999218915633663	</t>
  </si>
  <si>
    <t>[清远]城市便捷酒店(清远龙塘轻轨长隆店)(78091526)</t>
  </si>
  <si>
    <t>汤旺红</t>
  </si>
  <si>
    <t xml:space="preserve">999218915805536	</t>
  </si>
  <si>
    <t>[武汉]城市便捷酒店(武汉阳逻阳光大道摩尔城店)(71636459)</t>
  </si>
  <si>
    <t>王凤琴</t>
  </si>
  <si>
    <t xml:space="preserve">2676574	</t>
  </si>
  <si>
    <t xml:space="preserve">999218915952399	</t>
  </si>
  <si>
    <t>吴克平</t>
  </si>
  <si>
    <t xml:space="preserve">2676670	</t>
  </si>
  <si>
    <t xml:space="preserve">999218916452874	</t>
  </si>
  <si>
    <t>[肇庆]城市便捷酒店(肇庆七星岩牌坊店)(71585328)</t>
  </si>
  <si>
    <t>戴艳龙</t>
  </si>
  <si>
    <t>，</t>
  </si>
  <si>
    <t>A220906094917481</t>
  </si>
  <si>
    <t>CNY / HKD 当前参考汇率: 1.131539605</t>
  </si>
  <si>
    <t>总计： 3061.61 CNY/
3464.33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</si>
  <si>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</si>
  <si>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</si>
  <si>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</si>
  <si>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</si>
  <si>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</si>
  <si>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</si>
  <si>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</si>
  <si>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</si>
  <si>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</si>
  <si>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</si>
  <si>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</si>
  <si>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</si>
  <si>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</si>
  <si>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</si>
  <si>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</si>
  <si>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</si>
  <si>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</si>
  <si>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</si>
  <si>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2022-09-02</t>
  </si>
  <si>
    <t>2677011</t>
  </si>
  <si>
    <t>城市便捷酒店(肇庆七星岩牌坊店)</t>
  </si>
  <si>
    <t>2022-09-03</t>
  </si>
  <si>
    <t>退房日月结</t>
  </si>
  <si>
    <t>178.35</t>
  </si>
  <si>
    <t>RMB</t>
  </si>
  <si>
    <t>0</t>
  </si>
  <si>
    <t>0.00</t>
  </si>
  <si>
    <t>携程汇智国内直连</t>
  </si>
  <si>
    <t>1861</t>
  </si>
  <si>
    <t>2022-09-02 20:43:53</t>
  </si>
  <si>
    <t>否</t>
  </si>
  <si>
    <t>汇智国际旅游发展有限公司</t>
  </si>
  <si>
    <t>直连</t>
  </si>
  <si>
    <t>2676670</t>
  </si>
  <si>
    <t>城市便捷湛江火车南站店</t>
  </si>
  <si>
    <t>164.00</t>
  </si>
  <si>
    <t>2022-09-02 15:27:51</t>
  </si>
  <si>
    <t>2676574</t>
  </si>
  <si>
    <t>城市便捷酒店(武汉阳逻阳光大道摩尔城店)</t>
  </si>
  <si>
    <t>229.60</t>
  </si>
  <si>
    <t>2022-09-02 13:48:12</t>
  </si>
  <si>
    <t>2676457</t>
  </si>
  <si>
    <t>城市便捷酒店(清远龙塘轻轨长隆店)</t>
  </si>
  <si>
    <t>136.32</t>
  </si>
  <si>
    <t>2022-09-02 12:04:12</t>
  </si>
  <si>
    <t>2676037</t>
  </si>
  <si>
    <t>城市便捷酒店(资兴东江湖店)</t>
  </si>
  <si>
    <t>2022-09-02 00:48:10</t>
  </si>
  <si>
    <t>2676017</t>
  </si>
  <si>
    <t>城市便捷酒店(乐业店)</t>
  </si>
  <si>
    <t>160.92</t>
  </si>
  <si>
    <t>2022-09-02 00:16:12</t>
  </si>
  <si>
    <t>2022-09-01</t>
  </si>
  <si>
    <t>2675160</t>
  </si>
  <si>
    <t>城市便捷酒店(洛阳龙门高铁站店)</t>
  </si>
  <si>
    <t>231.64</t>
  </si>
  <si>
    <t>2022-09-01 10:58:53</t>
  </si>
  <si>
    <t>2022-08-31</t>
  </si>
  <si>
    <t>2674492</t>
  </si>
  <si>
    <t>城市便捷酒店(武汉汉南步行街店)</t>
  </si>
  <si>
    <t>194.75</t>
  </si>
  <si>
    <t>2022-08-31 18:48:28</t>
  </si>
  <si>
    <t>2022-08-28</t>
  </si>
  <si>
    <t>2671198</t>
  </si>
  <si>
    <t>397.70</t>
  </si>
  <si>
    <t>2022-08-28 19:30:33</t>
  </si>
  <si>
    <t>2670585</t>
  </si>
  <si>
    <t>城市便捷酒店(来宾柳来店)</t>
  </si>
  <si>
    <t>147.60</t>
  </si>
  <si>
    <t>2022-08-28 06:09:54</t>
  </si>
  <si>
    <t>2022-08-27</t>
  </si>
  <si>
    <t>2670367</t>
  </si>
  <si>
    <t>珠海情侣路海滨泳场亚朵酒店</t>
  </si>
  <si>
    <t>406.91</t>
  </si>
  <si>
    <t>2022-08-27 22:55:26</t>
  </si>
  <si>
    <t>2670366</t>
  </si>
  <si>
    <t>2022-08-27 22:53:19</t>
  </si>
  <si>
    <t>2670365</t>
  </si>
  <si>
    <t>2022-08-27 22:51:43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</si>
</sst>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13</xdr:col>
      <xdr:colOff>381000</xdr:colOff>
      <xdr:row>65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96297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44807</v>
      </c>
      <c r="H2" s="4">
        <v>1</v>
      </c>
      <c r="I2" s="4">
        <v>1</v>
      </c>
      <c r="J2" s="4">
        <v>1</v>
      </c>
      <c r="K2" s="4" t="s">
        <v>30</v>
      </c>
      <c r="L2" s="4">
        <v>406.91</v>
      </c>
      <c r="M2" s="4">
        <v>406.91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44810</v>
      </c>
      <c r="T2" s="4" t="s">
        <v>34</v>
      </c>
      <c r="U2" s="4">
        <v>406.91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44806</v>
      </c>
      <c r="G3" s="6">
        <v>44807</v>
      </c>
      <c r="H3" s="4">
        <v>1</v>
      </c>
      <c r="I3" s="4">
        <v>1</v>
      </c>
      <c r="J3" s="4">
        <v>1</v>
      </c>
      <c r="K3" s="4" t="s">
        <v>30</v>
      </c>
      <c r="L3" s="4">
        <v>406.91</v>
      </c>
      <c r="M3" s="4">
        <v>406.91</v>
      </c>
      <c r="N3" s="4" t="s">
        <v>38</v>
      </c>
      <c r="O3" s="4" t="s">
        <v>32</v>
      </c>
      <c r="P3" s="4" t="s">
        <v>33</v>
      </c>
      <c r="Q3" s="4">
        <v>0</v>
      </c>
      <c r="R3" s="7">
        <v>44800</v>
      </c>
      <c r="S3" s="6">
        <v>44810</v>
      </c>
      <c r="T3" s="4" t="s">
        <v>34</v>
      </c>
      <c r="U3" s="4">
        <v>406.91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44806</v>
      </c>
      <c r="G4" s="6">
        <v>44807</v>
      </c>
      <c r="H4" s="4">
        <v>1</v>
      </c>
      <c r="I4" s="4">
        <v>1</v>
      </c>
      <c r="J4" s="4">
        <v>1</v>
      </c>
      <c r="K4" s="4" t="s">
        <v>30</v>
      </c>
      <c r="L4" s="4">
        <v>406.91</v>
      </c>
      <c r="M4" s="4">
        <v>406.91</v>
      </c>
      <c r="N4" s="4" t="s">
        <v>40</v>
      </c>
      <c r="O4" s="4" t="s">
        <v>32</v>
      </c>
      <c r="P4" s="4" t="s">
        <v>33</v>
      </c>
      <c r="Q4" s="4">
        <v>0</v>
      </c>
      <c r="R4" s="7">
        <v>44800</v>
      </c>
      <c r="S4" s="6">
        <v>44810</v>
      </c>
      <c r="T4" s="4" t="s">
        <v>34</v>
      </c>
      <c r="U4" s="4">
        <v>406.91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44806</v>
      </c>
      <c r="G5" s="6">
        <v>44807</v>
      </c>
      <c r="H5" s="4">
        <v>1</v>
      </c>
      <c r="I5" s="4">
        <v>1</v>
      </c>
      <c r="J5" s="4">
        <v>1</v>
      </c>
      <c r="K5" s="4" t="s">
        <v>30</v>
      </c>
      <c r="L5" s="4">
        <v>147.6</v>
      </c>
      <c r="M5" s="4">
        <v>147.6</v>
      </c>
      <c r="N5" s="4" t="s">
        <v>45</v>
      </c>
      <c r="O5" s="4" t="s">
        <v>32</v>
      </c>
      <c r="P5" s="4" t="s">
        <v>33</v>
      </c>
      <c r="Q5" s="4">
        <v>0</v>
      </c>
      <c r="R5" s="7">
        <v>44801</v>
      </c>
      <c r="S5" s="6">
        <v>44810</v>
      </c>
      <c r="T5" s="4" t="s">
        <v>34</v>
      </c>
      <c r="U5" s="4">
        <v>147.6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44805</v>
      </c>
      <c r="G6" s="6">
        <v>44807</v>
      </c>
      <c r="H6" s="4">
        <v>1</v>
      </c>
      <c r="I6" s="4">
        <v>2</v>
      </c>
      <c r="J6" s="4">
        <v>2</v>
      </c>
      <c r="K6" s="4" t="s">
        <v>30</v>
      </c>
      <c r="L6" s="4">
        <v>397.7</v>
      </c>
      <c r="M6" s="4">
        <v>397.7</v>
      </c>
      <c r="N6" s="4" t="s">
        <v>50</v>
      </c>
      <c r="O6" s="4" t="s">
        <v>32</v>
      </c>
      <c r="P6" s="4" t="s">
        <v>33</v>
      </c>
      <c r="Q6" s="4">
        <v>0</v>
      </c>
      <c r="R6" s="7">
        <v>44801</v>
      </c>
      <c r="S6" s="6">
        <v>44810</v>
      </c>
      <c r="T6" s="4" t="s">
        <v>34</v>
      </c>
      <c r="U6" s="4">
        <v>397.7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49</v>
      </c>
      <c r="F7" s="6">
        <v>44806</v>
      </c>
      <c r="G7" s="6">
        <v>44807</v>
      </c>
      <c r="H7" s="4">
        <v>1</v>
      </c>
      <c r="I7" s="4">
        <v>1</v>
      </c>
      <c r="J7" s="4">
        <v>1</v>
      </c>
      <c r="K7" s="4" t="s">
        <v>30</v>
      </c>
      <c r="L7" s="4">
        <v>194.75</v>
      </c>
      <c r="M7" s="4">
        <v>194.75</v>
      </c>
      <c r="N7" s="4" t="s">
        <v>53</v>
      </c>
      <c r="O7" s="4" t="s">
        <v>32</v>
      </c>
      <c r="P7" s="4" t="s">
        <v>33</v>
      </c>
      <c r="Q7" s="4">
        <v>0</v>
      </c>
      <c r="R7" s="7">
        <v>44804</v>
      </c>
      <c r="S7" s="6">
        <v>44810</v>
      </c>
      <c r="T7" s="4" t="s">
        <v>34</v>
      </c>
      <c r="U7" s="4">
        <v>194.75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44805</v>
      </c>
      <c r="G8" s="6">
        <v>44807</v>
      </c>
      <c r="H8" s="4">
        <v>1</v>
      </c>
      <c r="I8" s="4">
        <v>2</v>
      </c>
      <c r="J8" s="4">
        <v>2</v>
      </c>
      <c r="K8" s="4" t="s">
        <v>30</v>
      </c>
      <c r="L8" s="4">
        <v>231.64</v>
      </c>
      <c r="M8" s="4">
        <v>231.64</v>
      </c>
      <c r="N8" s="4" t="s">
        <v>57</v>
      </c>
      <c r="O8" s="4" t="s">
        <v>32</v>
      </c>
      <c r="P8" s="4" t="s">
        <v>33</v>
      </c>
      <c r="Q8" s="4">
        <v>0</v>
      </c>
      <c r="R8" s="7">
        <v>44805</v>
      </c>
      <c r="S8" s="6">
        <v>44810</v>
      </c>
      <c r="T8" s="4" t="s">
        <v>34</v>
      </c>
      <c r="U8" s="4">
        <v>231.64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56</v>
      </c>
      <c r="F9" s="6">
        <v>44806</v>
      </c>
      <c r="G9" s="6">
        <v>44807</v>
      </c>
      <c r="H9" s="4">
        <v>1</v>
      </c>
      <c r="I9" s="4">
        <v>1</v>
      </c>
      <c r="J9" s="4">
        <v>1</v>
      </c>
      <c r="K9" s="4" t="s">
        <v>30</v>
      </c>
      <c r="L9" s="4">
        <v>160.92</v>
      </c>
      <c r="M9" s="4">
        <v>160.92</v>
      </c>
      <c r="N9" s="4" t="s">
        <v>61</v>
      </c>
      <c r="O9" s="4" t="s">
        <v>32</v>
      </c>
      <c r="P9" s="4" t="s">
        <v>33</v>
      </c>
      <c r="Q9" s="4">
        <v>0</v>
      </c>
      <c r="R9" s="7">
        <v>44806</v>
      </c>
      <c r="S9" s="6">
        <v>44810</v>
      </c>
      <c r="T9" s="4" t="s">
        <v>34</v>
      </c>
      <c r="U9" s="4">
        <v>160.92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44806</v>
      </c>
      <c r="G10" s="6">
        <v>44807</v>
      </c>
      <c r="H10" s="4">
        <v>1</v>
      </c>
      <c r="I10" s="4">
        <v>1</v>
      </c>
      <c r="J10" s="4">
        <v>1</v>
      </c>
      <c r="K10" s="4" t="s">
        <v>30</v>
      </c>
      <c r="L10" s="4">
        <v>106.6</v>
      </c>
      <c r="M10" s="4">
        <v>106.6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44806</v>
      </c>
      <c r="S10" s="6">
        <v>44810</v>
      </c>
      <c r="T10" s="4" t="s">
        <v>34</v>
      </c>
      <c r="U10" s="4">
        <v>106.6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62</v>
      </c>
      <c r="B11" s="4" t="s">
        <v>26</v>
      </c>
      <c r="C11" s="4" t="s">
        <v>67</v>
      </c>
      <c r="D11" s="4" t="s">
        <v>63</v>
      </c>
      <c r="E11" s="4" t="s">
        <v>64</v>
      </c>
      <c r="F11" s="6">
        <v>44806</v>
      </c>
      <c r="G11" s="6">
        <v>44807</v>
      </c>
      <c r="H11" s="4">
        <v>1</v>
      </c>
      <c r="I11" s="4">
        <v>1</v>
      </c>
      <c r="J11" s="4">
        <v>1</v>
      </c>
      <c r="K11" s="4" t="s">
        <v>30</v>
      </c>
      <c r="L11" s="4">
        <v>-106.6</v>
      </c>
      <c r="M11" s="4">
        <v>-106.6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44806</v>
      </c>
      <c r="S11" s="6">
        <v>44810</v>
      </c>
      <c r="T11" s="4" t="s">
        <v>34</v>
      </c>
      <c r="U11" s="4">
        <v>-106.6</v>
      </c>
      <c r="V11" s="4">
        <v>0</v>
      </c>
      <c r="W11" s="4">
        <v>0</v>
      </c>
      <c r="X11" s="4" t="s">
        <v>66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44</v>
      </c>
      <c r="F12" s="6">
        <v>44806</v>
      </c>
      <c r="G12" s="6">
        <v>44807</v>
      </c>
      <c r="H12" s="4">
        <v>1</v>
      </c>
      <c r="I12" s="4">
        <v>1</v>
      </c>
      <c r="J12" s="4">
        <v>1</v>
      </c>
      <c r="K12" s="4" t="s">
        <v>30</v>
      </c>
      <c r="L12" s="4">
        <v>136.32</v>
      </c>
      <c r="M12" s="4">
        <v>136.32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44806</v>
      </c>
      <c r="S12" s="6">
        <v>44810</v>
      </c>
      <c r="T12" s="4" t="s">
        <v>34</v>
      </c>
      <c r="U12" s="4">
        <v>136.32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64</v>
      </c>
      <c r="F13" s="6">
        <v>44806</v>
      </c>
      <c r="G13" s="6">
        <v>44807</v>
      </c>
      <c r="H13" s="4">
        <v>1</v>
      </c>
      <c r="I13" s="4">
        <v>1</v>
      </c>
      <c r="J13" s="4">
        <v>1</v>
      </c>
      <c r="K13" s="4" t="s">
        <v>30</v>
      </c>
      <c r="L13" s="4">
        <v>229.6</v>
      </c>
      <c r="M13" s="4">
        <v>229.6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44806</v>
      </c>
      <c r="S13" s="6">
        <v>44810</v>
      </c>
      <c r="T13" s="4" t="s">
        <v>34</v>
      </c>
      <c r="U13" s="4">
        <v>229.6</v>
      </c>
      <c r="V13" s="4">
        <v>0</v>
      </c>
      <c r="W13" s="4">
        <v>0</v>
      </c>
      <c r="X13" s="4" t="s">
        <v>74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48</v>
      </c>
      <c r="E14" s="4" t="s">
        <v>56</v>
      </c>
      <c r="F14" s="6">
        <v>44806</v>
      </c>
      <c r="G14" s="6">
        <v>44807</v>
      </c>
      <c r="H14" s="4">
        <v>1</v>
      </c>
      <c r="I14" s="4">
        <v>1</v>
      </c>
      <c r="J14" s="4">
        <v>1</v>
      </c>
      <c r="K14" s="4" t="s">
        <v>30</v>
      </c>
      <c r="L14" s="4">
        <v>164</v>
      </c>
      <c r="M14" s="4">
        <v>164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44806</v>
      </c>
      <c r="S14" s="6">
        <v>44810</v>
      </c>
      <c r="T14" s="4" t="s">
        <v>34</v>
      </c>
      <c r="U14" s="4">
        <v>164</v>
      </c>
      <c r="V14" s="4">
        <v>0</v>
      </c>
      <c r="W14" s="4">
        <v>0</v>
      </c>
      <c r="X14" s="4" t="s">
        <v>77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49</v>
      </c>
      <c r="F15" s="6">
        <v>44806</v>
      </c>
      <c r="G15" s="6">
        <v>44807</v>
      </c>
      <c r="H15" s="4">
        <v>1</v>
      </c>
      <c r="I15" s="4">
        <v>1</v>
      </c>
      <c r="J15" s="4">
        <v>1</v>
      </c>
      <c r="K15" s="4" t="s">
        <v>30</v>
      </c>
      <c r="L15" s="4">
        <v>178.35</v>
      </c>
      <c r="M15" s="4">
        <v>178.35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44806</v>
      </c>
      <c r="S15" s="6">
        <v>44810</v>
      </c>
      <c r="T15" s="4" t="s">
        <v>34</v>
      </c>
      <c r="U15" s="4">
        <v>178.35</v>
      </c>
      <c r="V15" s="4">
        <v>0</v>
      </c>
      <c r="W15" s="4">
        <v>0</v>
      </c>
      <c r="X15" s="4" t="s">
        <v>36</v>
      </c>
      <c r="Y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999218888437743</v>
      </c>
      <c r="B2" s="6">
        <v>44806</v>
      </c>
      <c r="C2" s="6">
        <v>44807</v>
      </c>
      <c r="D2" s="4">
        <v>406.91</v>
      </c>
      <c r="E2" s="4" t="str">
        <f>VLOOKUP(A2,HOP!A:L,12,0)</f>
        <v>406.91</v>
      </c>
      <c r="F2" s="4" t="str">
        <f>VLOOKUP(A2,HOP!A:C,3,0)</f>
        <v>2670365</v>
      </c>
      <c r="G2" s="4">
        <f>D2-E2</f>
        <v>0</v>
      </c>
      <c r="H2" s="4" t="str">
        <f>$H$1&amp;F2</f>
        <v>，2670365</v>
      </c>
      <c r="I2" s="4" t="str">
        <f>VLOOKUP(A2,HOP!A:U,21,0)</f>
        <v>直连</v>
      </c>
    </row>
    <row r="3" s="4" customFormat="1" spans="1:9">
      <c r="A3" s="5">
        <v>999218888442628</v>
      </c>
      <c r="B3" s="6">
        <v>44806</v>
      </c>
      <c r="C3" s="6">
        <v>44807</v>
      </c>
      <c r="D3" s="4">
        <v>406.91</v>
      </c>
      <c r="E3" s="4" t="str">
        <f>VLOOKUP(A3,HOP!A:L,12,0)</f>
        <v>406.91</v>
      </c>
      <c r="F3" s="4" t="str">
        <f>VLOOKUP(A3,HOP!A:C,3,0)</f>
        <v>2670366</v>
      </c>
      <c r="G3" s="4">
        <f t="shared" ref="G3:G14" si="0">D3-E3</f>
        <v>0</v>
      </c>
      <c r="H3" s="4" t="str">
        <f t="shared" ref="H3:H14" si="1">$H$1&amp;F3</f>
        <v>，2670366</v>
      </c>
      <c r="I3" s="4" t="str">
        <f>VLOOKUP(A3,HOP!A:U,21,0)</f>
        <v>直连</v>
      </c>
    </row>
    <row r="4" s="4" customFormat="1" spans="1:9">
      <c r="A4" s="5">
        <v>999218888449144</v>
      </c>
      <c r="B4" s="6">
        <v>44806</v>
      </c>
      <c r="C4" s="6">
        <v>44807</v>
      </c>
      <c r="D4" s="4">
        <v>406.91</v>
      </c>
      <c r="E4" s="4" t="str">
        <f>VLOOKUP(A4,HOP!A:L,12,0)</f>
        <v>406.91</v>
      </c>
      <c r="F4" s="4" t="str">
        <f>VLOOKUP(A4,HOP!A:C,3,0)</f>
        <v>2670367</v>
      </c>
      <c r="G4" s="4">
        <f t="shared" si="0"/>
        <v>0</v>
      </c>
      <c r="H4" s="4" t="str">
        <f t="shared" si="1"/>
        <v>，2670367</v>
      </c>
      <c r="I4" s="4" t="str">
        <f>VLOOKUP(A4,HOP!A:U,21,0)</f>
        <v>直连</v>
      </c>
    </row>
    <row r="5" s="4" customFormat="1" spans="1:9">
      <c r="A5" s="5">
        <v>999218888889616</v>
      </c>
      <c r="B5" s="6">
        <v>44806</v>
      </c>
      <c r="C5" s="6">
        <v>44807</v>
      </c>
      <c r="D5" s="4">
        <v>147.6</v>
      </c>
      <c r="E5" s="4" t="str">
        <f>VLOOKUP(A5,HOP!A:L,12,0)</f>
        <v>147.60</v>
      </c>
      <c r="F5" s="4" t="str">
        <f>VLOOKUP(A5,HOP!A:C,3,0)</f>
        <v>2670585</v>
      </c>
      <c r="G5" s="4">
        <f t="shared" si="0"/>
        <v>0</v>
      </c>
      <c r="H5" s="4" t="str">
        <f t="shared" si="1"/>
        <v>，2670585</v>
      </c>
      <c r="I5" s="4" t="str">
        <f>VLOOKUP(A5,HOP!A:U,21,0)</f>
        <v>直连</v>
      </c>
    </row>
    <row r="6" s="4" customFormat="1" spans="1:9">
      <c r="A6" s="5">
        <v>999218891644738</v>
      </c>
      <c r="B6" s="6">
        <v>44805</v>
      </c>
      <c r="C6" s="6">
        <v>44807</v>
      </c>
      <c r="D6" s="4">
        <v>397.7</v>
      </c>
      <c r="E6" s="4" t="str">
        <f>VLOOKUP(A6,HOP!A:L,12,0)</f>
        <v>397.70</v>
      </c>
      <c r="F6" s="4" t="str">
        <f>VLOOKUP(A6,HOP!A:C,3,0)</f>
        <v>2671198</v>
      </c>
      <c r="G6" s="4">
        <f t="shared" si="0"/>
        <v>0</v>
      </c>
      <c r="H6" s="4" t="str">
        <f t="shared" si="1"/>
        <v>，2671198</v>
      </c>
      <c r="I6" s="4" t="str">
        <f>VLOOKUP(A6,HOP!A:U,21,0)</f>
        <v>直连</v>
      </c>
    </row>
    <row r="7" s="4" customFormat="1" spans="1:9">
      <c r="A7" s="5">
        <v>999218912838007</v>
      </c>
      <c r="B7" s="6">
        <v>44806</v>
      </c>
      <c r="C7" s="6">
        <v>44807</v>
      </c>
      <c r="D7" s="4">
        <v>194.75</v>
      </c>
      <c r="E7" s="4" t="str">
        <f>VLOOKUP(A7,HOP!A:L,12,0)</f>
        <v>194.75</v>
      </c>
      <c r="F7" s="4" t="str">
        <f>VLOOKUP(A7,HOP!A:C,3,0)</f>
        <v>2674492</v>
      </c>
      <c r="G7" s="4">
        <f t="shared" si="0"/>
        <v>0</v>
      </c>
      <c r="H7" s="4" t="str">
        <f t="shared" si="1"/>
        <v>，2674492</v>
      </c>
      <c r="I7" s="4" t="str">
        <f>VLOOKUP(A7,HOP!A:U,21,0)</f>
        <v>直连</v>
      </c>
    </row>
    <row r="8" s="4" customFormat="1" spans="1:9">
      <c r="A8" s="5">
        <v>999218913956283</v>
      </c>
      <c r="B8" s="6">
        <v>44805</v>
      </c>
      <c r="C8" s="6">
        <v>44807</v>
      </c>
      <c r="D8" s="4">
        <v>231.64</v>
      </c>
      <c r="E8" s="4" t="str">
        <f>VLOOKUP(A8,HOP!A:L,12,0)</f>
        <v>231.64</v>
      </c>
      <c r="F8" s="4" t="str">
        <f>VLOOKUP(A8,HOP!A:C,3,0)</f>
        <v>2675160</v>
      </c>
      <c r="G8" s="4">
        <f t="shared" si="0"/>
        <v>0</v>
      </c>
      <c r="H8" s="4" t="str">
        <f t="shared" si="1"/>
        <v>，2675160</v>
      </c>
      <c r="I8" s="4" t="str">
        <f>VLOOKUP(A8,HOP!A:U,21,0)</f>
        <v>直连</v>
      </c>
    </row>
    <row r="9" s="4" customFormat="1" spans="1:9">
      <c r="A9" s="5">
        <v>999218915209928</v>
      </c>
      <c r="B9" s="6">
        <v>44806</v>
      </c>
      <c r="C9" s="6">
        <v>44807</v>
      </c>
      <c r="D9" s="4">
        <v>160.92</v>
      </c>
      <c r="E9" s="4" t="str">
        <f>VLOOKUP(A9,HOP!A:L,12,0)</f>
        <v>160.92</v>
      </c>
      <c r="F9" s="4" t="str">
        <f>VLOOKUP(A9,HOP!A:C,3,0)</f>
        <v>2676017</v>
      </c>
      <c r="G9" s="4">
        <f t="shared" si="0"/>
        <v>0</v>
      </c>
      <c r="H9" s="4" t="str">
        <f t="shared" si="1"/>
        <v>，2676017</v>
      </c>
      <c r="I9" s="4" t="str">
        <f>VLOOKUP(A9,HOP!A:U,21,0)</f>
        <v>直连</v>
      </c>
    </row>
    <row r="10" s="4" customFormat="1" spans="1:9">
      <c r="A10" s="5">
        <v>999218915234471</v>
      </c>
      <c r="B10" s="6">
        <v>44806</v>
      </c>
      <c r="C10" s="6">
        <v>44807</v>
      </c>
      <c r="D10" s="4">
        <v>0</v>
      </c>
      <c r="E10" s="4" t="str">
        <f>VLOOKUP(A10,HOP!A:L,12,0)</f>
        <v>0.00</v>
      </c>
      <c r="F10" s="4" t="str">
        <f>VLOOKUP(A10,HOP!A:C,3,0)</f>
        <v>2676037</v>
      </c>
      <c r="G10" s="4">
        <f t="shared" si="0"/>
        <v>0</v>
      </c>
      <c r="H10" s="4" t="str">
        <f t="shared" si="1"/>
        <v>，2676037</v>
      </c>
      <c r="I10" s="4" t="str">
        <f>VLOOKUP(A10,HOP!A:U,21,0)</f>
        <v>直连</v>
      </c>
    </row>
    <row r="11" s="4" customFormat="1" spans="1:9">
      <c r="A11" s="5">
        <v>999218915633663</v>
      </c>
      <c r="B11" s="6">
        <v>44806</v>
      </c>
      <c r="C11" s="6">
        <v>44807</v>
      </c>
      <c r="D11" s="4">
        <v>136.32</v>
      </c>
      <c r="E11" s="4" t="str">
        <f>VLOOKUP(A11,HOP!A:L,12,0)</f>
        <v>136.32</v>
      </c>
      <c r="F11" s="4" t="str">
        <f>VLOOKUP(A11,HOP!A:C,3,0)</f>
        <v>2676457</v>
      </c>
      <c r="G11" s="4">
        <f t="shared" si="0"/>
        <v>0</v>
      </c>
      <c r="H11" s="4" t="str">
        <f t="shared" si="1"/>
        <v>，2676457</v>
      </c>
      <c r="I11" s="4" t="str">
        <f>VLOOKUP(A11,HOP!A:U,21,0)</f>
        <v>直连</v>
      </c>
    </row>
    <row r="12" s="4" customFormat="1" spans="1:9">
      <c r="A12" s="5">
        <v>999218915805536</v>
      </c>
      <c r="B12" s="6">
        <v>44806</v>
      </c>
      <c r="C12" s="6">
        <v>44807</v>
      </c>
      <c r="D12" s="4">
        <v>229.6</v>
      </c>
      <c r="E12" s="4" t="str">
        <f>VLOOKUP(A12,HOP!A:L,12,0)</f>
        <v>229.60</v>
      </c>
      <c r="F12" s="4" t="str">
        <f>VLOOKUP(A12,HOP!A:C,3,0)</f>
        <v>2676574</v>
      </c>
      <c r="G12" s="4">
        <f t="shared" si="0"/>
        <v>0</v>
      </c>
      <c r="H12" s="4" t="str">
        <f t="shared" si="1"/>
        <v>，2676574</v>
      </c>
      <c r="I12" s="4" t="str">
        <f>VLOOKUP(A12,HOP!A:U,21,0)</f>
        <v>直连</v>
      </c>
    </row>
    <row r="13" s="4" customFormat="1" spans="1:9">
      <c r="A13" s="5">
        <v>999218915952399</v>
      </c>
      <c r="B13" s="6">
        <v>44806</v>
      </c>
      <c r="C13" s="6">
        <v>44807</v>
      </c>
      <c r="D13" s="4">
        <v>164</v>
      </c>
      <c r="E13" s="4" t="str">
        <f>VLOOKUP(A13,HOP!A:L,12,0)</f>
        <v>164.00</v>
      </c>
      <c r="F13" s="4" t="str">
        <f>VLOOKUP(A13,HOP!A:C,3,0)</f>
        <v>2676670</v>
      </c>
      <c r="G13" s="4">
        <f t="shared" si="0"/>
        <v>0</v>
      </c>
      <c r="H13" s="4" t="str">
        <f t="shared" si="1"/>
        <v>，2676670</v>
      </c>
      <c r="I13" s="4" t="str">
        <f>VLOOKUP(A13,HOP!A:U,21,0)</f>
        <v>直连</v>
      </c>
    </row>
    <row r="14" s="4" customFormat="1" spans="1:9">
      <c r="A14" s="5">
        <v>999218916452874</v>
      </c>
      <c r="B14" s="6">
        <v>44806</v>
      </c>
      <c r="C14" s="6">
        <v>44807</v>
      </c>
      <c r="D14" s="4">
        <v>178.35</v>
      </c>
      <c r="E14" s="4" t="str">
        <f>VLOOKUP(A14,HOP!A:L,12,0)</f>
        <v>178.35</v>
      </c>
      <c r="F14" s="4" t="str">
        <f>VLOOKUP(A14,HOP!A:C,3,0)</f>
        <v>2677011</v>
      </c>
      <c r="G14" s="4">
        <f t="shared" si="0"/>
        <v>0</v>
      </c>
      <c r="H14" s="4" t="str">
        <f t="shared" si="1"/>
        <v>，2677011</v>
      </c>
      <c r="I14" s="4" t="str">
        <f>VLOOKUP(A14,HOP!A:U,21,0)</f>
        <v>直连</v>
      </c>
    </row>
    <row r="16" spans="4:4">
      <c r="D16" s="4">
        <f>SUM(D2:D15)</f>
        <v>3061.61</v>
      </c>
    </row>
    <row r="23" spans="1:1">
      <c r="A23" s="4" t="s">
        <v>82</v>
      </c>
    </row>
    <row r="24" spans="1:1">
      <c r="A24" s="4" t="s">
        <v>83</v>
      </c>
    </row>
    <row r="25" spans="1:1">
      <c r="A25" s="4" t="s">
        <v>84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999218916452874</v>
      </c>
      <c r="B2" s="1" t="s">
        <v>103</v>
      </c>
      <c r="C2" s="1" t="s">
        <v>104</v>
      </c>
      <c r="D2" s="1" t="s">
        <v>105</v>
      </c>
      <c r="E2" s="1" t="s">
        <v>80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</row>
    <row r="3" s="1" customFormat="1" spans="1:21">
      <c r="A3" s="3">
        <v>999218915952399</v>
      </c>
      <c r="B3" s="1" t="s">
        <v>103</v>
      </c>
      <c r="C3" s="1" t="s">
        <v>118</v>
      </c>
      <c r="D3" s="1" t="s">
        <v>119</v>
      </c>
      <c r="E3" s="1" t="s">
        <v>76</v>
      </c>
      <c r="F3" s="1" t="s">
        <v>103</v>
      </c>
      <c r="G3" s="1" t="s">
        <v>106</v>
      </c>
      <c r="H3" s="1" t="s">
        <v>107</v>
      </c>
      <c r="I3" s="1" t="s">
        <v>120</v>
      </c>
      <c r="J3" s="1" t="s">
        <v>109</v>
      </c>
      <c r="K3" s="1" t="s">
        <v>120</v>
      </c>
      <c r="L3" s="1" t="s">
        <v>120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121</v>
      </c>
      <c r="S3" s="1" t="s">
        <v>115</v>
      </c>
      <c r="T3" s="1" t="s">
        <v>116</v>
      </c>
      <c r="U3" s="1" t="s">
        <v>117</v>
      </c>
    </row>
    <row r="4" s="1" customFormat="1" spans="1:21">
      <c r="A4" s="3">
        <v>999218915805536</v>
      </c>
      <c r="B4" s="1" t="s">
        <v>103</v>
      </c>
      <c r="C4" s="1" t="s">
        <v>122</v>
      </c>
      <c r="D4" s="1" t="s">
        <v>123</v>
      </c>
      <c r="E4" s="1" t="s">
        <v>73</v>
      </c>
      <c r="F4" s="1" t="s">
        <v>103</v>
      </c>
      <c r="G4" s="1" t="s">
        <v>106</v>
      </c>
      <c r="H4" s="1" t="s">
        <v>107</v>
      </c>
      <c r="I4" s="1" t="s">
        <v>124</v>
      </c>
      <c r="J4" s="1" t="s">
        <v>109</v>
      </c>
      <c r="K4" s="1" t="s">
        <v>124</v>
      </c>
      <c r="L4" s="1" t="s">
        <v>124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125</v>
      </c>
      <c r="S4" s="1" t="s">
        <v>115</v>
      </c>
      <c r="T4" s="1" t="s">
        <v>116</v>
      </c>
      <c r="U4" s="1" t="s">
        <v>117</v>
      </c>
    </row>
    <row r="5" s="1" customFormat="1" spans="1:21">
      <c r="A5" s="3">
        <v>999218915633663</v>
      </c>
      <c r="B5" s="1" t="s">
        <v>103</v>
      </c>
      <c r="C5" s="1" t="s">
        <v>126</v>
      </c>
      <c r="D5" s="1" t="s">
        <v>127</v>
      </c>
      <c r="E5" s="1" t="s">
        <v>70</v>
      </c>
      <c r="F5" s="1" t="s">
        <v>103</v>
      </c>
      <c r="G5" s="1" t="s">
        <v>106</v>
      </c>
      <c r="H5" s="1" t="s">
        <v>107</v>
      </c>
      <c r="I5" s="1" t="s">
        <v>128</v>
      </c>
      <c r="J5" s="1" t="s">
        <v>109</v>
      </c>
      <c r="K5" s="1" t="s">
        <v>128</v>
      </c>
      <c r="L5" s="1" t="s">
        <v>128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129</v>
      </c>
      <c r="S5" s="1" t="s">
        <v>115</v>
      </c>
      <c r="T5" s="1" t="s">
        <v>116</v>
      </c>
      <c r="U5" s="1" t="s">
        <v>117</v>
      </c>
    </row>
    <row r="6" s="1" customFormat="1" spans="1:21">
      <c r="A6" s="3">
        <v>999218915234471</v>
      </c>
      <c r="B6" s="1" t="s">
        <v>103</v>
      </c>
      <c r="C6" s="1" t="s">
        <v>130</v>
      </c>
      <c r="D6" s="1" t="s">
        <v>131</v>
      </c>
      <c r="E6" s="1" t="s">
        <v>65</v>
      </c>
      <c r="F6" s="1" t="s">
        <v>103</v>
      </c>
      <c r="G6" s="1" t="s">
        <v>106</v>
      </c>
      <c r="H6" s="1" t="s">
        <v>107</v>
      </c>
      <c r="I6" s="1" t="s">
        <v>111</v>
      </c>
      <c r="J6" s="1" t="s">
        <v>109</v>
      </c>
      <c r="K6" s="1" t="s">
        <v>111</v>
      </c>
      <c r="L6" s="1" t="s">
        <v>111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132</v>
      </c>
      <c r="S6" s="1" t="s">
        <v>115</v>
      </c>
      <c r="T6" s="1" t="s">
        <v>116</v>
      </c>
      <c r="U6" s="1" t="s">
        <v>117</v>
      </c>
    </row>
    <row r="7" s="1" customFormat="1" spans="1:21">
      <c r="A7" s="3">
        <v>999218915209928</v>
      </c>
      <c r="B7" s="1" t="s">
        <v>103</v>
      </c>
      <c r="C7" s="1" t="s">
        <v>133</v>
      </c>
      <c r="D7" s="1" t="s">
        <v>134</v>
      </c>
      <c r="E7" s="1" t="s">
        <v>61</v>
      </c>
      <c r="F7" s="1" t="s">
        <v>103</v>
      </c>
      <c r="G7" s="1" t="s">
        <v>106</v>
      </c>
      <c r="H7" s="1" t="s">
        <v>107</v>
      </c>
      <c r="I7" s="1" t="s">
        <v>135</v>
      </c>
      <c r="J7" s="1" t="s">
        <v>109</v>
      </c>
      <c r="K7" s="1" t="s">
        <v>135</v>
      </c>
      <c r="L7" s="1" t="s">
        <v>135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136</v>
      </c>
      <c r="S7" s="1" t="s">
        <v>115</v>
      </c>
      <c r="T7" s="1" t="s">
        <v>116</v>
      </c>
      <c r="U7" s="1" t="s">
        <v>117</v>
      </c>
    </row>
    <row r="8" s="1" customFormat="1" spans="1:21">
      <c r="A8" s="3">
        <v>999218913956283</v>
      </c>
      <c r="B8" s="1" t="s">
        <v>137</v>
      </c>
      <c r="C8" s="1" t="s">
        <v>138</v>
      </c>
      <c r="D8" s="1" t="s">
        <v>139</v>
      </c>
      <c r="E8" s="1" t="s">
        <v>57</v>
      </c>
      <c r="F8" s="1" t="s">
        <v>137</v>
      </c>
      <c r="G8" s="1" t="s">
        <v>106</v>
      </c>
      <c r="H8" s="1" t="s">
        <v>107</v>
      </c>
      <c r="I8" s="1" t="s">
        <v>140</v>
      </c>
      <c r="J8" s="1" t="s">
        <v>109</v>
      </c>
      <c r="K8" s="1" t="s">
        <v>140</v>
      </c>
      <c r="L8" s="1" t="s">
        <v>140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141</v>
      </c>
      <c r="S8" s="1" t="s">
        <v>115</v>
      </c>
      <c r="T8" s="1" t="s">
        <v>116</v>
      </c>
      <c r="U8" s="1" t="s">
        <v>117</v>
      </c>
    </row>
    <row r="9" s="1" customFormat="1" spans="1:21">
      <c r="A9" s="3">
        <v>999218912838007</v>
      </c>
      <c r="B9" s="1" t="s">
        <v>142</v>
      </c>
      <c r="C9" s="1" t="s">
        <v>143</v>
      </c>
      <c r="D9" s="1" t="s">
        <v>144</v>
      </c>
      <c r="E9" s="1" t="s">
        <v>53</v>
      </c>
      <c r="F9" s="1" t="s">
        <v>103</v>
      </c>
      <c r="G9" s="1" t="s">
        <v>106</v>
      </c>
      <c r="H9" s="1" t="s">
        <v>107</v>
      </c>
      <c r="I9" s="1" t="s">
        <v>145</v>
      </c>
      <c r="J9" s="1" t="s">
        <v>109</v>
      </c>
      <c r="K9" s="1" t="s">
        <v>145</v>
      </c>
      <c r="L9" s="1" t="s">
        <v>145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146</v>
      </c>
      <c r="S9" s="1" t="s">
        <v>115</v>
      </c>
      <c r="T9" s="1" t="s">
        <v>116</v>
      </c>
      <c r="U9" s="1" t="s">
        <v>117</v>
      </c>
    </row>
    <row r="10" s="1" customFormat="1" spans="1:21">
      <c r="A10" s="3">
        <v>999218891644738</v>
      </c>
      <c r="B10" s="1" t="s">
        <v>147</v>
      </c>
      <c r="C10" s="1" t="s">
        <v>148</v>
      </c>
      <c r="D10" s="1" t="s">
        <v>119</v>
      </c>
      <c r="E10" s="1" t="s">
        <v>50</v>
      </c>
      <c r="F10" s="1" t="s">
        <v>137</v>
      </c>
      <c r="G10" s="1" t="s">
        <v>106</v>
      </c>
      <c r="H10" s="1" t="s">
        <v>107</v>
      </c>
      <c r="I10" s="1" t="s">
        <v>149</v>
      </c>
      <c r="J10" s="1" t="s">
        <v>109</v>
      </c>
      <c r="K10" s="1" t="s">
        <v>149</v>
      </c>
      <c r="L10" s="1" t="s">
        <v>149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150</v>
      </c>
      <c r="S10" s="1" t="s">
        <v>115</v>
      </c>
      <c r="T10" s="1" t="s">
        <v>116</v>
      </c>
      <c r="U10" s="1" t="s">
        <v>117</v>
      </c>
    </row>
    <row r="11" s="1" customFormat="1" spans="1:21">
      <c r="A11" s="3">
        <v>999218888889616</v>
      </c>
      <c r="B11" s="1" t="s">
        <v>147</v>
      </c>
      <c r="C11" s="1" t="s">
        <v>151</v>
      </c>
      <c r="D11" s="1" t="s">
        <v>152</v>
      </c>
      <c r="E11" s="1" t="s">
        <v>45</v>
      </c>
      <c r="F11" s="1" t="s">
        <v>103</v>
      </c>
      <c r="G11" s="1" t="s">
        <v>106</v>
      </c>
      <c r="H11" s="1" t="s">
        <v>107</v>
      </c>
      <c r="I11" s="1" t="s">
        <v>153</v>
      </c>
      <c r="J11" s="1" t="s">
        <v>109</v>
      </c>
      <c r="K11" s="1" t="s">
        <v>153</v>
      </c>
      <c r="L11" s="1" t="s">
        <v>153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113</v>
      </c>
      <c r="R11" s="1" t="s">
        <v>154</v>
      </c>
      <c r="S11" s="1" t="s">
        <v>115</v>
      </c>
      <c r="T11" s="1" t="s">
        <v>116</v>
      </c>
      <c r="U11" s="1" t="s">
        <v>117</v>
      </c>
    </row>
    <row r="12" s="1" customFormat="1" spans="1:21">
      <c r="A12" s="3">
        <v>999218888449144</v>
      </c>
      <c r="B12" s="1" t="s">
        <v>155</v>
      </c>
      <c r="C12" s="1" t="s">
        <v>156</v>
      </c>
      <c r="D12" s="1" t="s">
        <v>157</v>
      </c>
      <c r="E12" s="1" t="s">
        <v>40</v>
      </c>
      <c r="F12" s="1" t="s">
        <v>103</v>
      </c>
      <c r="G12" s="1" t="s">
        <v>106</v>
      </c>
      <c r="H12" s="1" t="s">
        <v>107</v>
      </c>
      <c r="I12" s="1" t="s">
        <v>158</v>
      </c>
      <c r="J12" s="1" t="s">
        <v>109</v>
      </c>
      <c r="K12" s="1" t="s">
        <v>158</v>
      </c>
      <c r="L12" s="1" t="s">
        <v>158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113</v>
      </c>
      <c r="R12" s="1" t="s">
        <v>159</v>
      </c>
      <c r="S12" s="1" t="s">
        <v>115</v>
      </c>
      <c r="T12" s="1" t="s">
        <v>116</v>
      </c>
      <c r="U12" s="1" t="s">
        <v>117</v>
      </c>
    </row>
    <row r="13" s="1" customFormat="1" spans="1:21">
      <c r="A13" s="3">
        <v>999218888442628</v>
      </c>
      <c r="B13" s="1" t="s">
        <v>155</v>
      </c>
      <c r="C13" s="1" t="s">
        <v>160</v>
      </c>
      <c r="D13" s="1" t="s">
        <v>157</v>
      </c>
      <c r="E13" s="1" t="s">
        <v>38</v>
      </c>
      <c r="F13" s="1" t="s">
        <v>103</v>
      </c>
      <c r="G13" s="1" t="s">
        <v>106</v>
      </c>
      <c r="H13" s="1" t="s">
        <v>107</v>
      </c>
      <c r="I13" s="1" t="s">
        <v>158</v>
      </c>
      <c r="J13" s="1" t="s">
        <v>109</v>
      </c>
      <c r="K13" s="1" t="s">
        <v>158</v>
      </c>
      <c r="L13" s="1" t="s">
        <v>158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113</v>
      </c>
      <c r="R13" s="1" t="s">
        <v>161</v>
      </c>
      <c r="S13" s="1" t="s">
        <v>115</v>
      </c>
      <c r="T13" s="1" t="s">
        <v>116</v>
      </c>
      <c r="U13" s="1" t="s">
        <v>117</v>
      </c>
    </row>
    <row r="14" s="1" customFormat="1" spans="1:21">
      <c r="A14" s="3">
        <v>999218888437743</v>
      </c>
      <c r="B14" s="1" t="s">
        <v>155</v>
      </c>
      <c r="C14" s="1" t="s">
        <v>162</v>
      </c>
      <c r="D14" s="1" t="s">
        <v>157</v>
      </c>
      <c r="E14" s="1" t="s">
        <v>31</v>
      </c>
      <c r="F14" s="1" t="s">
        <v>103</v>
      </c>
      <c r="G14" s="1" t="s">
        <v>106</v>
      </c>
      <c r="H14" s="1" t="s">
        <v>107</v>
      </c>
      <c r="I14" s="1" t="s">
        <v>158</v>
      </c>
      <c r="J14" s="1" t="s">
        <v>109</v>
      </c>
      <c r="K14" s="1" t="s">
        <v>158</v>
      </c>
      <c r="L14" s="1" t="s">
        <v>158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113</v>
      </c>
      <c r="R14" s="1" t="s">
        <v>163</v>
      </c>
      <c r="S14" s="1" t="s">
        <v>115</v>
      </c>
      <c r="T14" s="1" t="s">
        <v>116</v>
      </c>
      <c r="U14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2022-09-06T01:45:00Z</dcterms:created>
  <dcterms:modified xsi:type="dcterms:W3CDTF">2022-09-06T01:49:01Z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1761E1762EAF477B985460844881BE41</vt:lpwstr>
  </property>
  <property fmtid="{D5CDD505-2E9C-101B-9397-08002B2CF9AE}" pid="3" name="KSOProductBuildVer">
    <vt:lpwstr>2052-11.1.0.12358</vt:lpwstr>
  </property>
</Properties>
</file>