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<sst xmlns="http://schemas.openxmlformats.org/spreadsheetml/2006/main" count="410" uniqueCount="139">
  <si>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</si>
  <si>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</si>
  <si>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</si>
  <si>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</si>
  <si>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</si>
  <si>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</si>
  <si>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</si>
  <si>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</si>
  <si>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</si>
  <si>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</si>
  <si>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</si>
  <si>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</si>
  <si>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</si>
  <si>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</si>
  <si>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</si>
  <si>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</si>
  <si>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</si>
  <si>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</si>
  <si>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</si>
  <si>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</si>
  <si>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</si>
  <si>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</si>
  <si>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</si>
  <si>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</si>
  <si>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</si>
  <si>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999218839921444	</t>
  </si>
  <si>
    <t>Ctrip</t>
  </si>
  <si>
    <t>正常</t>
  </si>
  <si>
    <t>[钦州]城市便捷酒店(钦州汽车南站店)(72816319)</t>
  </si>
  <si>
    <t>特惠大床房&lt;双人入住&gt;&lt;内宾&gt;&lt;预付&gt;&lt;无早&gt;</t>
  </si>
  <si>
    <t>CNY</t>
  </si>
  <si>
    <t>朱梦磊</t>
  </si>
  <si>
    <t>CA11323220907CNY</t>
  </si>
  <si>
    <t>未提现</t>
  </si>
  <si>
    <t>携程开票</t>
  </si>
  <si>
    <t xml:space="preserve">	</t>
  </si>
  <si>
    <t>取消</t>
  </si>
  <si>
    <t xml:space="preserve">999218914926769	</t>
  </si>
  <si>
    <t>[杭州]杭州西溪谷灵隐亚朵酒店(50196976)</t>
  </si>
  <si>
    <t>高级大床房&lt;双人入住&gt;&lt;内宾&gt;&lt;预付&gt;&lt;单早&gt;</t>
  </si>
  <si>
    <t>何也子</t>
  </si>
  <si>
    <t xml:space="preserve">999218915325248	</t>
  </si>
  <si>
    <t>[广州]城市便捷酒店(广州白云大道北地铁站白云堡店)(71584640)</t>
  </si>
  <si>
    <t>精选大床房&lt;双人入住&gt;&lt;内宾&gt;&lt;预付&gt;&lt;无早&gt;</t>
  </si>
  <si>
    <t>梁妹霞</t>
  </si>
  <si>
    <t xml:space="preserve">999218916748395	</t>
  </si>
  <si>
    <t>[广州]宜尚酒店(广州嘉禾望岗地铁站店)(72839784)</t>
  </si>
  <si>
    <t>宜馨大床房&lt;双人入住&gt;&lt;内宾&gt;&lt;预付&gt;&lt;无早&gt;</t>
  </si>
  <si>
    <t>陆海波</t>
  </si>
  <si>
    <t xml:space="preserve">999218916850019	</t>
  </si>
  <si>
    <t>林林</t>
  </si>
  <si>
    <t xml:space="preserve">999218917289950	</t>
  </si>
  <si>
    <t>[资兴]城市便捷酒店(资兴东江湖店)(71632574)</t>
  </si>
  <si>
    <t>商务大床房&lt;双人入住&gt;&lt;内宾&gt;&lt;预付&gt;&lt;无早&gt;</t>
  </si>
  <si>
    <t>艾志建</t>
  </si>
  <si>
    <t xml:space="preserve">999218917859210	</t>
  </si>
  <si>
    <t>[武汉]城市便捷酒店(武汉光谷软件园店)(71581858)</t>
  </si>
  <si>
    <t>蔡晓涵</t>
  </si>
  <si>
    <t xml:space="preserve">999218917897748	</t>
  </si>
  <si>
    <t>[中山]城市便捷连锁酒店(中山小榄新都汇体育馆店)(71584856)</t>
  </si>
  <si>
    <t>柯敏金</t>
  </si>
  <si>
    <t xml:space="preserve">18918027872	</t>
  </si>
  <si>
    <t>[浦北]宜尚酒店（浦北诚信商业广场店）(83841214)</t>
  </si>
  <si>
    <t>高级大床房&lt;双人入住&gt;&lt;内宾&gt;&lt;预付&gt;&lt;双早&gt;</t>
  </si>
  <si>
    <t>麦海波</t>
  </si>
  <si>
    <t xml:space="preserve">999218918064899	</t>
  </si>
  <si>
    <t>[湛江]城市便捷酒店(湛江火车南站店)(72813519)</t>
  </si>
  <si>
    <t>陈龙利</t>
  </si>
  <si>
    <t>，</t>
  </si>
  <si>
    <t>A220907102256481</t>
  </si>
  <si>
    <t>CNY / HKD 当前参考汇率: 1.124458152</t>
  </si>
  <si>
    <t>总计：1739.4 CNY/
1955.88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</si>
  <si>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</si>
  <si>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</si>
  <si>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</si>
  <si>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</si>
  <si>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</si>
  <si>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</si>
  <si>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</si>
  <si>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</si>
  <si>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</si>
  <si>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</si>
  <si>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</si>
  <si>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</si>
  <si>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</si>
  <si>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</si>
  <si>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</si>
  <si>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</si>
  <si>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</si>
  <si>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</si>
  <si>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2022-09-03</t>
  </si>
  <si>
    <t>2678175</t>
  </si>
  <si>
    <t>城市便捷湛江火车南站店</t>
  </si>
  <si>
    <t>2022-09-04</t>
  </si>
  <si>
    <t>退房日月结</t>
  </si>
  <si>
    <t>181.42</t>
  </si>
  <si>
    <t>RMB</t>
  </si>
  <si>
    <t>0</t>
  </si>
  <si>
    <t>0.00</t>
  </si>
  <si>
    <t>携程汇智国内直连</t>
  </si>
  <si>
    <t>1861</t>
  </si>
  <si>
    <t>2022-09-03 22:04:00</t>
  </si>
  <si>
    <t>否</t>
  </si>
  <si>
    <t>汇智国际旅游发展有限公司</t>
  </si>
  <si>
    <t>直连</t>
  </si>
  <si>
    <t>2678159</t>
  </si>
  <si>
    <t>宜尚酒店（浦北诚信商业广场店）</t>
  </si>
  <si>
    <t>251.12</t>
  </si>
  <si>
    <t>2022-09-03 21:37:48</t>
  </si>
  <si>
    <t>2678115</t>
  </si>
  <si>
    <t>城市便捷连锁酒店(中山小榄新都汇体育馆店)</t>
  </si>
  <si>
    <t>161.95</t>
  </si>
  <si>
    <t>2022-09-03 20:07:14</t>
  </si>
  <si>
    <t>2678087</t>
  </si>
  <si>
    <t>城市便捷酒店(武汉光谷软件园店)</t>
  </si>
  <si>
    <t>2022-09-03 19:40:07</t>
  </si>
  <si>
    <t>2677700</t>
  </si>
  <si>
    <t>城市便捷酒店(资兴东江湖店)</t>
  </si>
  <si>
    <t>165.02</t>
  </si>
  <si>
    <t>2022-09-03 13:06:19</t>
  </si>
  <si>
    <t>2677298</t>
  </si>
  <si>
    <t>宜尚酒店(广州嘉禾望岗地铁站店)</t>
  </si>
  <si>
    <t>2022-09-03 03:04:46</t>
  </si>
  <si>
    <t>2677198</t>
  </si>
  <si>
    <t>2022-09-03 00:02:19</t>
  </si>
  <si>
    <t>2022-09-02</t>
  </si>
  <si>
    <t>2676195</t>
  </si>
  <si>
    <t>城市便捷酒店(广州白云大道北地铁站白云堡店)</t>
  </si>
  <si>
    <t>391.56</t>
  </si>
  <si>
    <t>2022-09-02 07:07:11</t>
  </si>
  <si>
    <t>2022-09-01</t>
  </si>
  <si>
    <t>2675833</t>
  </si>
  <si>
    <t>杭州西溪灵隐亚朵酒店</t>
  </si>
  <si>
    <t>406.91</t>
  </si>
  <si>
    <t>2022-09-01 20:55:03</t>
  </si>
  <si>
    <t>2022-08-22</t>
  </si>
  <si>
    <t>2663767</t>
  </si>
  <si>
    <t>城市便捷酒店(钦州汽车南站店)</t>
  </si>
  <si>
    <t>2022-08-22 20:28:46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</si>
</sst>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12</xdr:col>
      <xdr:colOff>152400</xdr:colOff>
      <xdr:row>56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8715375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44806</v>
      </c>
      <c r="G2" s="6">
        <v>44808</v>
      </c>
      <c r="H2" s="4">
        <v>1</v>
      </c>
      <c r="I2" s="4">
        <v>2</v>
      </c>
      <c r="J2" s="4">
        <v>2</v>
      </c>
      <c r="K2" s="4" t="s">
        <v>30</v>
      </c>
      <c r="L2" s="4">
        <v>268.56</v>
      </c>
      <c r="M2" s="4">
        <v>268.56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44811</v>
      </c>
      <c r="T2" s="4" t="s">
        <v>34</v>
      </c>
      <c r="U2" s="4">
        <v>268.56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44806</v>
      </c>
      <c r="G3" s="6">
        <v>44808</v>
      </c>
      <c r="H3" s="4">
        <v>1</v>
      </c>
      <c r="I3" s="4">
        <v>2</v>
      </c>
      <c r="J3" s="4">
        <v>2</v>
      </c>
      <c r="K3" s="4" t="s">
        <v>30</v>
      </c>
      <c r="L3" s="4">
        <v>-268.56</v>
      </c>
      <c r="M3" s="4">
        <v>-268.56</v>
      </c>
      <c r="N3" s="4" t="s">
        <v>31</v>
      </c>
      <c r="O3" s="4" t="s">
        <v>32</v>
      </c>
      <c r="P3" s="4" t="s">
        <v>33</v>
      </c>
      <c r="Q3" s="4">
        <v>0</v>
      </c>
      <c r="R3" s="7">
        <v>44795</v>
      </c>
      <c r="S3" s="6">
        <v>44811</v>
      </c>
      <c r="T3" s="4" t="s">
        <v>34</v>
      </c>
      <c r="U3" s="4">
        <v>-268.56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44807</v>
      </c>
      <c r="G4" s="6">
        <v>44808</v>
      </c>
      <c r="H4" s="4">
        <v>1</v>
      </c>
      <c r="I4" s="4">
        <v>1</v>
      </c>
      <c r="J4" s="4">
        <v>1</v>
      </c>
      <c r="K4" s="4" t="s">
        <v>30</v>
      </c>
      <c r="L4" s="4">
        <v>406.91</v>
      </c>
      <c r="M4" s="4">
        <v>406.91</v>
      </c>
      <c r="N4" s="4" t="s">
        <v>40</v>
      </c>
      <c r="O4" s="4" t="s">
        <v>32</v>
      </c>
      <c r="P4" s="4" t="s">
        <v>33</v>
      </c>
      <c r="Q4" s="4">
        <v>0</v>
      </c>
      <c r="R4" s="7">
        <v>44805</v>
      </c>
      <c r="S4" s="6">
        <v>44811</v>
      </c>
      <c r="T4" s="4" t="s">
        <v>34</v>
      </c>
      <c r="U4" s="4">
        <v>406.91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44806</v>
      </c>
      <c r="G5" s="6">
        <v>44808</v>
      </c>
      <c r="H5" s="4">
        <v>1</v>
      </c>
      <c r="I5" s="4">
        <v>2</v>
      </c>
      <c r="J5" s="4">
        <v>2</v>
      </c>
      <c r="K5" s="4" t="s">
        <v>30</v>
      </c>
      <c r="L5" s="4">
        <v>391.56</v>
      </c>
      <c r="M5" s="4">
        <v>391.56</v>
      </c>
      <c r="N5" s="4" t="s">
        <v>44</v>
      </c>
      <c r="O5" s="4" t="s">
        <v>32</v>
      </c>
      <c r="P5" s="4" t="s">
        <v>33</v>
      </c>
      <c r="Q5" s="4">
        <v>0</v>
      </c>
      <c r="R5" s="7">
        <v>44806</v>
      </c>
      <c r="S5" s="6">
        <v>44811</v>
      </c>
      <c r="T5" s="4" t="s">
        <v>34</v>
      </c>
      <c r="U5" s="4">
        <v>391.56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44807</v>
      </c>
      <c r="G6" s="6">
        <v>44808</v>
      </c>
      <c r="H6" s="4">
        <v>1</v>
      </c>
      <c r="I6" s="4">
        <v>1</v>
      </c>
      <c r="J6" s="4">
        <v>1</v>
      </c>
      <c r="K6" s="4" t="s">
        <v>30</v>
      </c>
      <c r="L6" s="4">
        <v>260.35</v>
      </c>
      <c r="M6" s="4">
        <v>260.35</v>
      </c>
      <c r="N6" s="4" t="s">
        <v>48</v>
      </c>
      <c r="O6" s="4" t="s">
        <v>32</v>
      </c>
      <c r="P6" s="4" t="s">
        <v>33</v>
      </c>
      <c r="Q6" s="4">
        <v>0</v>
      </c>
      <c r="R6" s="7">
        <v>44807</v>
      </c>
      <c r="S6" s="6">
        <v>44811</v>
      </c>
      <c r="T6" s="4" t="s">
        <v>34</v>
      </c>
      <c r="U6" s="4">
        <v>260.35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44807</v>
      </c>
      <c r="G7" s="6">
        <v>44808</v>
      </c>
      <c r="H7" s="4">
        <v>1</v>
      </c>
      <c r="I7" s="4">
        <v>1</v>
      </c>
      <c r="J7" s="4">
        <v>1</v>
      </c>
      <c r="K7" s="4" t="s">
        <v>30</v>
      </c>
      <c r="L7" s="4">
        <v>244.98</v>
      </c>
      <c r="M7" s="4">
        <v>244.98</v>
      </c>
      <c r="N7" s="4" t="s">
        <v>50</v>
      </c>
      <c r="O7" s="4" t="s">
        <v>32</v>
      </c>
      <c r="P7" s="4" t="s">
        <v>33</v>
      </c>
      <c r="Q7" s="4">
        <v>0</v>
      </c>
      <c r="R7" s="7">
        <v>44807</v>
      </c>
      <c r="S7" s="6">
        <v>44811</v>
      </c>
      <c r="T7" s="4" t="s">
        <v>34</v>
      </c>
      <c r="U7" s="4">
        <v>244.98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36</v>
      </c>
      <c r="D8" s="4" t="s">
        <v>46</v>
      </c>
      <c r="E8" s="4" t="s">
        <v>47</v>
      </c>
      <c r="F8" s="6">
        <v>44807</v>
      </c>
      <c r="G8" s="6">
        <v>44808</v>
      </c>
      <c r="H8" s="4">
        <v>1</v>
      </c>
      <c r="I8" s="4">
        <v>1</v>
      </c>
      <c r="J8" s="4">
        <v>1</v>
      </c>
      <c r="K8" s="4" t="s">
        <v>30</v>
      </c>
      <c r="L8" s="4">
        <v>-244.98</v>
      </c>
      <c r="M8" s="4">
        <v>-244.98</v>
      </c>
      <c r="N8" s="4" t="s">
        <v>50</v>
      </c>
      <c r="O8" s="4" t="s">
        <v>32</v>
      </c>
      <c r="P8" s="4" t="s">
        <v>33</v>
      </c>
      <c r="Q8" s="4">
        <v>0</v>
      </c>
      <c r="R8" s="7">
        <v>44807</v>
      </c>
      <c r="S8" s="6">
        <v>44811</v>
      </c>
      <c r="T8" s="4" t="s">
        <v>34</v>
      </c>
      <c r="U8" s="4">
        <v>-244.98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45</v>
      </c>
      <c r="B9" s="4" t="s">
        <v>26</v>
      </c>
      <c r="C9" s="4" t="s">
        <v>36</v>
      </c>
      <c r="D9" s="4" t="s">
        <v>46</v>
      </c>
      <c r="E9" s="4" t="s">
        <v>47</v>
      </c>
      <c r="F9" s="6">
        <v>44807</v>
      </c>
      <c r="G9" s="6">
        <v>44808</v>
      </c>
      <c r="H9" s="4">
        <v>1</v>
      </c>
      <c r="I9" s="4">
        <v>1</v>
      </c>
      <c r="J9" s="4">
        <v>1</v>
      </c>
      <c r="K9" s="4" t="s">
        <v>30</v>
      </c>
      <c r="L9" s="4">
        <v>-260.35</v>
      </c>
      <c r="M9" s="4">
        <v>-260.35</v>
      </c>
      <c r="N9" s="4" t="s">
        <v>48</v>
      </c>
      <c r="O9" s="4" t="s">
        <v>32</v>
      </c>
      <c r="P9" s="4" t="s">
        <v>33</v>
      </c>
      <c r="Q9" s="4">
        <v>0</v>
      </c>
      <c r="R9" s="7">
        <v>44807</v>
      </c>
      <c r="S9" s="6">
        <v>44811</v>
      </c>
      <c r="T9" s="4" t="s">
        <v>34</v>
      </c>
      <c r="U9" s="4">
        <v>-260.35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51</v>
      </c>
      <c r="B10" s="4" t="s">
        <v>26</v>
      </c>
      <c r="C10" s="4" t="s">
        <v>27</v>
      </c>
      <c r="D10" s="4" t="s">
        <v>52</v>
      </c>
      <c r="E10" s="4" t="s">
        <v>53</v>
      </c>
      <c r="F10" s="6">
        <v>44807</v>
      </c>
      <c r="G10" s="6">
        <v>44808</v>
      </c>
      <c r="H10" s="4">
        <v>1</v>
      </c>
      <c r="I10" s="4">
        <v>1</v>
      </c>
      <c r="J10" s="4">
        <v>1</v>
      </c>
      <c r="K10" s="4" t="s">
        <v>30</v>
      </c>
      <c r="L10" s="4">
        <v>165.02</v>
      </c>
      <c r="M10" s="4">
        <v>165.02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44807</v>
      </c>
      <c r="S10" s="6">
        <v>44811</v>
      </c>
      <c r="T10" s="4" t="s">
        <v>34</v>
      </c>
      <c r="U10" s="4">
        <v>165.02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27</v>
      </c>
      <c r="D11" s="4" t="s">
        <v>56</v>
      </c>
      <c r="E11" s="4" t="s">
        <v>29</v>
      </c>
      <c r="F11" s="6">
        <v>44807</v>
      </c>
      <c r="G11" s="6">
        <v>44808</v>
      </c>
      <c r="H11" s="4">
        <v>1</v>
      </c>
      <c r="I11" s="4">
        <v>1</v>
      </c>
      <c r="J11" s="4">
        <v>1</v>
      </c>
      <c r="K11" s="4" t="s">
        <v>30</v>
      </c>
      <c r="L11" s="4">
        <v>181.42</v>
      </c>
      <c r="M11" s="4">
        <v>181.42</v>
      </c>
      <c r="N11" s="4" t="s">
        <v>57</v>
      </c>
      <c r="O11" s="4" t="s">
        <v>32</v>
      </c>
      <c r="P11" s="4" t="s">
        <v>33</v>
      </c>
      <c r="Q11" s="4">
        <v>0</v>
      </c>
      <c r="R11" s="7">
        <v>44807</v>
      </c>
      <c r="S11" s="6">
        <v>44811</v>
      </c>
      <c r="T11" s="4" t="s">
        <v>34</v>
      </c>
      <c r="U11" s="4">
        <v>181.42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59</v>
      </c>
      <c r="E12" s="4" t="s">
        <v>53</v>
      </c>
      <c r="F12" s="6">
        <v>44807</v>
      </c>
      <c r="G12" s="6">
        <v>44808</v>
      </c>
      <c r="H12" s="4">
        <v>1</v>
      </c>
      <c r="I12" s="4">
        <v>1</v>
      </c>
      <c r="J12" s="4">
        <v>1</v>
      </c>
      <c r="K12" s="4" t="s">
        <v>30</v>
      </c>
      <c r="L12" s="4">
        <v>161.95</v>
      </c>
      <c r="M12" s="4">
        <v>161.95</v>
      </c>
      <c r="N12" s="4" t="s">
        <v>60</v>
      </c>
      <c r="O12" s="4" t="s">
        <v>32</v>
      </c>
      <c r="P12" s="4" t="s">
        <v>33</v>
      </c>
      <c r="Q12" s="4">
        <v>0</v>
      </c>
      <c r="R12" s="7">
        <v>44807</v>
      </c>
      <c r="S12" s="6">
        <v>44811</v>
      </c>
      <c r="T12" s="4" t="s">
        <v>34</v>
      </c>
      <c r="U12" s="4">
        <v>161.95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61</v>
      </c>
      <c r="B13" s="4" t="s">
        <v>26</v>
      </c>
      <c r="C13" s="4" t="s">
        <v>27</v>
      </c>
      <c r="D13" s="4" t="s">
        <v>62</v>
      </c>
      <c r="E13" s="4" t="s">
        <v>63</v>
      </c>
      <c r="F13" s="6">
        <v>44807</v>
      </c>
      <c r="G13" s="6">
        <v>44808</v>
      </c>
      <c r="H13" s="4">
        <v>1</v>
      </c>
      <c r="I13" s="4">
        <v>1</v>
      </c>
      <c r="J13" s="4">
        <v>1</v>
      </c>
      <c r="K13" s="4" t="s">
        <v>30</v>
      </c>
      <c r="L13" s="4">
        <v>251.12</v>
      </c>
      <c r="M13" s="4">
        <v>251.12</v>
      </c>
      <c r="N13" s="4" t="s">
        <v>64</v>
      </c>
      <c r="O13" s="4" t="s">
        <v>32</v>
      </c>
      <c r="P13" s="4" t="s">
        <v>33</v>
      </c>
      <c r="Q13" s="4">
        <v>0</v>
      </c>
      <c r="R13" s="7">
        <v>44807</v>
      </c>
      <c r="S13" s="6">
        <v>44811</v>
      </c>
      <c r="T13" s="4" t="s">
        <v>34</v>
      </c>
      <c r="U13" s="4">
        <v>251.12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66</v>
      </c>
      <c r="E14" s="4" t="s">
        <v>53</v>
      </c>
      <c r="F14" s="6">
        <v>44807</v>
      </c>
      <c r="G14" s="6">
        <v>44808</v>
      </c>
      <c r="H14" s="4">
        <v>1</v>
      </c>
      <c r="I14" s="4">
        <v>1</v>
      </c>
      <c r="J14" s="4">
        <v>1</v>
      </c>
      <c r="K14" s="4" t="s">
        <v>30</v>
      </c>
      <c r="L14" s="4">
        <v>181.42</v>
      </c>
      <c r="M14" s="4">
        <v>181.42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44807</v>
      </c>
      <c r="S14" s="6">
        <v>44811</v>
      </c>
      <c r="T14" s="4" t="s">
        <v>34</v>
      </c>
      <c r="U14" s="4">
        <v>181.42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3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5">
        <v>999218839921444</v>
      </c>
      <c r="B2" s="6">
        <v>44806</v>
      </c>
      <c r="C2" s="6">
        <v>44808</v>
      </c>
      <c r="D2" s="4">
        <v>0</v>
      </c>
      <c r="E2" s="4" t="str">
        <f>VLOOKUP(A2,HOP!A:L,12,0)</f>
        <v>0.00</v>
      </c>
      <c r="F2" s="4" t="str">
        <f>VLOOKUP(A2,HOP!A:C,3,0)</f>
        <v>2663767</v>
      </c>
      <c r="G2" s="4">
        <f>D2-E2</f>
        <v>0</v>
      </c>
      <c r="H2" s="4" t="str">
        <f>$H$1&amp;F2</f>
        <v>，2663767</v>
      </c>
      <c r="I2" s="4" t="str">
        <f>VLOOKUP(A2,HOP!A:U,21,0)</f>
        <v>直连</v>
      </c>
    </row>
    <row r="3" s="4" customFormat="1" spans="1:9">
      <c r="A3" s="5">
        <v>999218914926769</v>
      </c>
      <c r="B3" s="6">
        <v>44807</v>
      </c>
      <c r="C3" s="6">
        <v>44808</v>
      </c>
      <c r="D3" s="4">
        <v>406.91</v>
      </c>
      <c r="E3" s="4" t="str">
        <f>VLOOKUP(A3,HOP!A:L,12,0)</f>
        <v>406.91</v>
      </c>
      <c r="F3" s="4" t="str">
        <f>VLOOKUP(A3,HOP!A:C,3,0)</f>
        <v>2675833</v>
      </c>
      <c r="G3" s="4">
        <f t="shared" ref="G3:G11" si="0">D3-E3</f>
        <v>0</v>
      </c>
      <c r="H3" s="4" t="str">
        <f t="shared" ref="H3:H11" si="1">$H$1&amp;F3</f>
        <v>，2675833</v>
      </c>
      <c r="I3" s="4" t="str">
        <f>VLOOKUP(A3,HOP!A:U,21,0)</f>
        <v>直连</v>
      </c>
    </row>
    <row r="4" s="4" customFormat="1" spans="1:9">
      <c r="A4" s="5">
        <v>999218915325248</v>
      </c>
      <c r="B4" s="6">
        <v>44806</v>
      </c>
      <c r="C4" s="6">
        <v>44808</v>
      </c>
      <c r="D4" s="4">
        <v>391.56</v>
      </c>
      <c r="E4" s="4" t="str">
        <f>VLOOKUP(A4,HOP!A:L,12,0)</f>
        <v>391.56</v>
      </c>
      <c r="F4" s="4" t="str">
        <f>VLOOKUP(A4,HOP!A:C,3,0)</f>
        <v>2676195</v>
      </c>
      <c r="G4" s="4">
        <f t="shared" si="0"/>
        <v>0</v>
      </c>
      <c r="H4" s="4" t="str">
        <f t="shared" si="1"/>
        <v>，2676195</v>
      </c>
      <c r="I4" s="4" t="str">
        <f>VLOOKUP(A4,HOP!A:U,21,0)</f>
        <v>直连</v>
      </c>
    </row>
    <row r="5" s="4" customFormat="1" hidden="1" spans="1:9">
      <c r="A5" s="5">
        <v>999218916748395</v>
      </c>
      <c r="B5" s="6">
        <v>44807</v>
      </c>
      <c r="C5" s="6">
        <v>44808</v>
      </c>
      <c r="D5" s="4">
        <v>0</v>
      </c>
      <c r="E5" s="4" t="str">
        <f>VLOOKUP(A5,HOP!A:L,12,0)</f>
        <v>0.00</v>
      </c>
      <c r="F5" s="4" t="str">
        <f>VLOOKUP(A5,HOP!A:C,3,0)</f>
        <v>2677198</v>
      </c>
      <c r="G5" s="4">
        <f t="shared" si="0"/>
        <v>0</v>
      </c>
      <c r="H5" s="4" t="str">
        <f t="shared" si="1"/>
        <v>，2677198</v>
      </c>
      <c r="I5" s="4" t="str">
        <f>VLOOKUP(A5,HOP!A:U,21,0)</f>
        <v>直连</v>
      </c>
    </row>
    <row r="6" s="4" customFormat="1" hidden="1" spans="1:9">
      <c r="A6" s="5">
        <v>999218916850019</v>
      </c>
      <c r="B6" s="6">
        <v>44807</v>
      </c>
      <c r="C6" s="6">
        <v>44808</v>
      </c>
      <c r="D6" s="4">
        <v>0</v>
      </c>
      <c r="E6" s="4" t="str">
        <f>VLOOKUP(A6,HOP!A:L,12,0)</f>
        <v>0.00</v>
      </c>
      <c r="F6" s="4" t="str">
        <f>VLOOKUP(A6,HOP!A:C,3,0)</f>
        <v>2677298</v>
      </c>
      <c r="G6" s="4">
        <f t="shared" si="0"/>
        <v>0</v>
      </c>
      <c r="H6" s="4" t="str">
        <f t="shared" si="1"/>
        <v>，2677298</v>
      </c>
      <c r="I6" s="4" t="str">
        <f>VLOOKUP(A6,HOP!A:U,21,0)</f>
        <v>直连</v>
      </c>
    </row>
    <row r="7" s="4" customFormat="1" spans="1:9">
      <c r="A7" s="5">
        <v>999218917289950</v>
      </c>
      <c r="B7" s="6">
        <v>44807</v>
      </c>
      <c r="C7" s="6">
        <v>44808</v>
      </c>
      <c r="D7" s="4">
        <v>165.02</v>
      </c>
      <c r="E7" s="4" t="str">
        <f>VLOOKUP(A7,HOP!A:L,12,0)</f>
        <v>165.02</v>
      </c>
      <c r="F7" s="4" t="str">
        <f>VLOOKUP(A7,HOP!A:C,3,0)</f>
        <v>2677700</v>
      </c>
      <c r="G7" s="4">
        <f t="shared" si="0"/>
        <v>0</v>
      </c>
      <c r="H7" s="4" t="str">
        <f t="shared" si="1"/>
        <v>，2677700</v>
      </c>
      <c r="I7" s="4" t="str">
        <f>VLOOKUP(A7,HOP!A:U,21,0)</f>
        <v>直连</v>
      </c>
    </row>
    <row r="8" s="4" customFormat="1" spans="1:9">
      <c r="A8" s="5">
        <v>999218917859210</v>
      </c>
      <c r="B8" s="6">
        <v>44807</v>
      </c>
      <c r="C8" s="6">
        <v>44808</v>
      </c>
      <c r="D8" s="4">
        <v>181.42</v>
      </c>
      <c r="E8" s="4" t="str">
        <f>VLOOKUP(A8,HOP!A:L,12,0)</f>
        <v>181.42</v>
      </c>
      <c r="F8" s="4" t="str">
        <f>VLOOKUP(A8,HOP!A:C,3,0)</f>
        <v>2678087</v>
      </c>
      <c r="G8" s="4">
        <f t="shared" si="0"/>
        <v>0</v>
      </c>
      <c r="H8" s="4" t="str">
        <f t="shared" si="1"/>
        <v>，2678087</v>
      </c>
      <c r="I8" s="4" t="str">
        <f>VLOOKUP(A8,HOP!A:U,21,0)</f>
        <v>直连</v>
      </c>
    </row>
    <row r="9" s="4" customFormat="1" spans="1:9">
      <c r="A9" s="5">
        <v>999218917897748</v>
      </c>
      <c r="B9" s="6">
        <v>44807</v>
      </c>
      <c r="C9" s="6">
        <v>44808</v>
      </c>
      <c r="D9" s="4">
        <v>161.95</v>
      </c>
      <c r="E9" s="4" t="str">
        <f>VLOOKUP(A9,HOP!A:L,12,0)</f>
        <v>161.95</v>
      </c>
      <c r="F9" s="4" t="str">
        <f>VLOOKUP(A9,HOP!A:C,3,0)</f>
        <v>2678115</v>
      </c>
      <c r="G9" s="4">
        <f t="shared" si="0"/>
        <v>0</v>
      </c>
      <c r="H9" s="4" t="str">
        <f t="shared" si="1"/>
        <v>，2678115</v>
      </c>
      <c r="I9" s="4" t="str">
        <f>VLOOKUP(A9,HOP!A:U,21,0)</f>
        <v>直连</v>
      </c>
    </row>
    <row r="10" s="4" customFormat="1" spans="1:9">
      <c r="A10" s="5">
        <v>18918027872</v>
      </c>
      <c r="B10" s="6">
        <v>44807</v>
      </c>
      <c r="C10" s="6">
        <v>44808</v>
      </c>
      <c r="D10" s="4">
        <v>251.12</v>
      </c>
      <c r="E10" s="4" t="str">
        <f>VLOOKUP(A10,HOP!A:L,12,0)</f>
        <v>251.12</v>
      </c>
      <c r="F10" s="4" t="str">
        <f>VLOOKUP(A10,HOP!A:C,3,0)</f>
        <v>2678159</v>
      </c>
      <c r="G10" s="4">
        <f t="shared" si="0"/>
        <v>0</v>
      </c>
      <c r="H10" s="4" t="str">
        <f t="shared" si="1"/>
        <v>，2678159</v>
      </c>
      <c r="I10" s="4" t="str">
        <f>VLOOKUP(A10,HOP!A:U,21,0)</f>
        <v>直连</v>
      </c>
    </row>
    <row r="11" s="4" customFormat="1" spans="1:9">
      <c r="A11" s="5">
        <v>999218918064899</v>
      </c>
      <c r="B11" s="6">
        <v>44807</v>
      </c>
      <c r="C11" s="6">
        <v>44808</v>
      </c>
      <c r="D11" s="4">
        <v>181.42</v>
      </c>
      <c r="E11" s="4" t="str">
        <f>VLOOKUP(A11,HOP!A:L,12,0)</f>
        <v>181.42</v>
      </c>
      <c r="F11" s="4" t="str">
        <f>VLOOKUP(A11,HOP!A:C,3,0)</f>
        <v>2678175</v>
      </c>
      <c r="G11" s="4">
        <f t="shared" si="0"/>
        <v>0</v>
      </c>
      <c r="H11" s="4" t="str">
        <f t="shared" si="1"/>
        <v>，2678175</v>
      </c>
      <c r="I11" s="4" t="str">
        <f>VLOOKUP(A11,HOP!A:U,21,0)</f>
        <v>直连</v>
      </c>
    </row>
    <row r="13" spans="4:4">
      <c r="D13" s="4">
        <f>SUM(D2:D12)</f>
        <v>1739.4</v>
      </c>
    </row>
    <row r="20" spans="1:1">
      <c r="A20" s="4" t="s">
        <v>69</v>
      </c>
    </row>
    <row r="21" spans="1:1">
      <c r="A21" s="4" t="s">
        <v>70</v>
      </c>
    </row>
    <row r="22" spans="1:1">
      <c r="A22" s="4" t="s">
        <v>71</v>
      </c>
    </row>
  </sheetData>
  <autoFilter ref="A1:XFD13">
    <filterColumn colId="3">
      <filters blank="1">
        <filter val="406.91"/>
        <filter val="165.02"/>
        <filter val="181.42"/>
        <filter val="251.12"/>
        <filter val="1739.4"/>
        <filter val="161.95"/>
        <filter val="391.5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72</v>
      </c>
      <c r="B1" s="2" t="s">
        <v>73</v>
      </c>
      <c r="C1" s="2" t="s">
        <v>74</v>
      </c>
      <c r="D1" s="2" t="s">
        <v>75</v>
      </c>
      <c r="E1" s="2" t="s">
        <v>13</v>
      </c>
      <c r="F1" s="2" t="s">
        <v>5</v>
      </c>
      <c r="G1" s="2" t="s">
        <v>6</v>
      </c>
      <c r="H1" s="2" t="s">
        <v>76</v>
      </c>
      <c r="I1" s="2" t="s">
        <v>77</v>
      </c>
      <c r="J1" s="2" t="s">
        <v>78</v>
      </c>
      <c r="K1" s="2" t="s">
        <v>79</v>
      </c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2" t="s">
        <v>86</v>
      </c>
      <c r="S1" s="2" t="s">
        <v>87</v>
      </c>
      <c r="T1" s="2" t="s">
        <v>88</v>
      </c>
      <c r="U1" s="2" t="s">
        <v>89</v>
      </c>
    </row>
    <row r="2" s="1" customFormat="1" spans="1:21">
      <c r="A2" s="3">
        <v>999218918064899</v>
      </c>
      <c r="B2" s="1" t="s">
        <v>90</v>
      </c>
      <c r="C2" s="1" t="s">
        <v>91</v>
      </c>
      <c r="D2" s="1" t="s">
        <v>92</v>
      </c>
      <c r="E2" s="1" t="s">
        <v>67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</row>
    <row r="3" s="1" customFormat="1" spans="1:21">
      <c r="A3" s="3">
        <v>18918027872</v>
      </c>
      <c r="B3" s="1" t="s">
        <v>90</v>
      </c>
      <c r="C3" s="1" t="s">
        <v>105</v>
      </c>
      <c r="D3" s="1" t="s">
        <v>106</v>
      </c>
      <c r="E3" s="1" t="s">
        <v>64</v>
      </c>
      <c r="F3" s="1" t="s">
        <v>90</v>
      </c>
      <c r="G3" s="1" t="s">
        <v>93</v>
      </c>
      <c r="H3" s="1" t="s">
        <v>94</v>
      </c>
      <c r="I3" s="1" t="s">
        <v>107</v>
      </c>
      <c r="J3" s="1" t="s">
        <v>96</v>
      </c>
      <c r="K3" s="1" t="s">
        <v>107</v>
      </c>
      <c r="L3" s="1" t="s">
        <v>107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108</v>
      </c>
      <c r="S3" s="1" t="s">
        <v>102</v>
      </c>
      <c r="T3" s="1" t="s">
        <v>103</v>
      </c>
      <c r="U3" s="1" t="s">
        <v>104</v>
      </c>
    </row>
    <row r="4" s="1" customFormat="1" spans="1:21">
      <c r="A4" s="3">
        <v>999218917897748</v>
      </c>
      <c r="B4" s="1" t="s">
        <v>90</v>
      </c>
      <c r="C4" s="1" t="s">
        <v>109</v>
      </c>
      <c r="D4" s="1" t="s">
        <v>110</v>
      </c>
      <c r="E4" s="1" t="s">
        <v>60</v>
      </c>
      <c r="F4" s="1" t="s">
        <v>90</v>
      </c>
      <c r="G4" s="1" t="s">
        <v>93</v>
      </c>
      <c r="H4" s="1" t="s">
        <v>94</v>
      </c>
      <c r="I4" s="1" t="s">
        <v>111</v>
      </c>
      <c r="J4" s="1" t="s">
        <v>96</v>
      </c>
      <c r="K4" s="1" t="s">
        <v>111</v>
      </c>
      <c r="L4" s="1" t="s">
        <v>111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112</v>
      </c>
      <c r="S4" s="1" t="s">
        <v>102</v>
      </c>
      <c r="T4" s="1" t="s">
        <v>103</v>
      </c>
      <c r="U4" s="1" t="s">
        <v>104</v>
      </c>
    </row>
    <row r="5" s="1" customFormat="1" spans="1:21">
      <c r="A5" s="3">
        <v>999218917859210</v>
      </c>
      <c r="B5" s="1" t="s">
        <v>90</v>
      </c>
      <c r="C5" s="1" t="s">
        <v>113</v>
      </c>
      <c r="D5" s="1" t="s">
        <v>114</v>
      </c>
      <c r="E5" s="1" t="s">
        <v>57</v>
      </c>
      <c r="F5" s="1" t="s">
        <v>90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95</v>
      </c>
      <c r="L5" s="1" t="s">
        <v>95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115</v>
      </c>
      <c r="S5" s="1" t="s">
        <v>102</v>
      </c>
      <c r="T5" s="1" t="s">
        <v>103</v>
      </c>
      <c r="U5" s="1" t="s">
        <v>104</v>
      </c>
    </row>
    <row r="6" s="1" customFormat="1" spans="1:21">
      <c r="A6" s="3">
        <v>999218917289950</v>
      </c>
      <c r="B6" s="1" t="s">
        <v>90</v>
      </c>
      <c r="C6" s="1" t="s">
        <v>116</v>
      </c>
      <c r="D6" s="1" t="s">
        <v>117</v>
      </c>
      <c r="E6" s="1" t="s">
        <v>54</v>
      </c>
      <c r="F6" s="1" t="s">
        <v>90</v>
      </c>
      <c r="G6" s="1" t="s">
        <v>93</v>
      </c>
      <c r="H6" s="1" t="s">
        <v>94</v>
      </c>
      <c r="I6" s="1" t="s">
        <v>118</v>
      </c>
      <c r="J6" s="1" t="s">
        <v>96</v>
      </c>
      <c r="K6" s="1" t="s">
        <v>118</v>
      </c>
      <c r="L6" s="1" t="s">
        <v>118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119</v>
      </c>
      <c r="S6" s="1" t="s">
        <v>102</v>
      </c>
      <c r="T6" s="1" t="s">
        <v>103</v>
      </c>
      <c r="U6" s="1" t="s">
        <v>104</v>
      </c>
    </row>
    <row r="7" s="1" customFormat="1" spans="1:21">
      <c r="A7" s="3">
        <v>999218916850019</v>
      </c>
      <c r="B7" s="1" t="s">
        <v>90</v>
      </c>
      <c r="C7" s="1" t="s">
        <v>120</v>
      </c>
      <c r="D7" s="1" t="s">
        <v>121</v>
      </c>
      <c r="E7" s="1" t="s">
        <v>50</v>
      </c>
      <c r="F7" s="1" t="s">
        <v>90</v>
      </c>
      <c r="G7" s="1" t="s">
        <v>93</v>
      </c>
      <c r="H7" s="1" t="s">
        <v>94</v>
      </c>
      <c r="I7" s="1" t="s">
        <v>98</v>
      </c>
      <c r="J7" s="1" t="s">
        <v>96</v>
      </c>
      <c r="K7" s="1" t="s">
        <v>98</v>
      </c>
      <c r="L7" s="1" t="s">
        <v>98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122</v>
      </c>
      <c r="S7" s="1" t="s">
        <v>102</v>
      </c>
      <c r="T7" s="1" t="s">
        <v>103</v>
      </c>
      <c r="U7" s="1" t="s">
        <v>104</v>
      </c>
    </row>
    <row r="8" s="1" customFormat="1" spans="1:21">
      <c r="A8" s="3">
        <v>999218916748395</v>
      </c>
      <c r="B8" s="1" t="s">
        <v>90</v>
      </c>
      <c r="C8" s="1" t="s">
        <v>123</v>
      </c>
      <c r="D8" s="1" t="s">
        <v>121</v>
      </c>
      <c r="E8" s="1" t="s">
        <v>48</v>
      </c>
      <c r="F8" s="1" t="s">
        <v>90</v>
      </c>
      <c r="G8" s="1" t="s">
        <v>93</v>
      </c>
      <c r="H8" s="1" t="s">
        <v>94</v>
      </c>
      <c r="I8" s="1" t="s">
        <v>98</v>
      </c>
      <c r="J8" s="1" t="s">
        <v>96</v>
      </c>
      <c r="K8" s="1" t="s">
        <v>98</v>
      </c>
      <c r="L8" s="1" t="s">
        <v>98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100</v>
      </c>
      <c r="R8" s="1" t="s">
        <v>124</v>
      </c>
      <c r="S8" s="1" t="s">
        <v>102</v>
      </c>
      <c r="T8" s="1" t="s">
        <v>103</v>
      </c>
      <c r="U8" s="1" t="s">
        <v>104</v>
      </c>
    </row>
    <row r="9" s="1" customFormat="1" spans="1:21">
      <c r="A9" s="3">
        <v>999218915325248</v>
      </c>
      <c r="B9" s="1" t="s">
        <v>125</v>
      </c>
      <c r="C9" s="1" t="s">
        <v>126</v>
      </c>
      <c r="D9" s="1" t="s">
        <v>127</v>
      </c>
      <c r="E9" s="1" t="s">
        <v>44</v>
      </c>
      <c r="F9" s="1" t="s">
        <v>125</v>
      </c>
      <c r="G9" s="1" t="s">
        <v>93</v>
      </c>
      <c r="H9" s="1" t="s">
        <v>94</v>
      </c>
      <c r="I9" s="1" t="s">
        <v>128</v>
      </c>
      <c r="J9" s="1" t="s">
        <v>96</v>
      </c>
      <c r="K9" s="1" t="s">
        <v>128</v>
      </c>
      <c r="L9" s="1" t="s">
        <v>128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100</v>
      </c>
      <c r="R9" s="1" t="s">
        <v>129</v>
      </c>
      <c r="S9" s="1" t="s">
        <v>102</v>
      </c>
      <c r="T9" s="1" t="s">
        <v>103</v>
      </c>
      <c r="U9" s="1" t="s">
        <v>104</v>
      </c>
    </row>
    <row r="10" s="1" customFormat="1" spans="1:21">
      <c r="A10" s="3">
        <v>999218914926769</v>
      </c>
      <c r="B10" s="1" t="s">
        <v>130</v>
      </c>
      <c r="C10" s="1" t="s">
        <v>131</v>
      </c>
      <c r="D10" s="1" t="s">
        <v>132</v>
      </c>
      <c r="E10" s="1" t="s">
        <v>40</v>
      </c>
      <c r="F10" s="1" t="s">
        <v>90</v>
      </c>
      <c r="G10" s="1" t="s">
        <v>93</v>
      </c>
      <c r="H10" s="1" t="s">
        <v>94</v>
      </c>
      <c r="I10" s="1" t="s">
        <v>133</v>
      </c>
      <c r="J10" s="1" t="s">
        <v>96</v>
      </c>
      <c r="K10" s="1" t="s">
        <v>133</v>
      </c>
      <c r="L10" s="1" t="s">
        <v>133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100</v>
      </c>
      <c r="R10" s="1" t="s">
        <v>134</v>
      </c>
      <c r="S10" s="1" t="s">
        <v>102</v>
      </c>
      <c r="T10" s="1" t="s">
        <v>103</v>
      </c>
      <c r="U10" s="1" t="s">
        <v>104</v>
      </c>
    </row>
    <row r="11" s="1" customFormat="1" spans="1:21">
      <c r="A11" s="3">
        <v>999218839921444</v>
      </c>
      <c r="B11" s="1" t="s">
        <v>135</v>
      </c>
      <c r="C11" s="1" t="s">
        <v>136</v>
      </c>
      <c r="D11" s="1" t="s">
        <v>137</v>
      </c>
      <c r="E11" s="1" t="s">
        <v>31</v>
      </c>
      <c r="F11" s="1" t="s">
        <v>125</v>
      </c>
      <c r="G11" s="1" t="s">
        <v>93</v>
      </c>
      <c r="H11" s="1" t="s">
        <v>94</v>
      </c>
      <c r="I11" s="1" t="s">
        <v>98</v>
      </c>
      <c r="J11" s="1" t="s">
        <v>96</v>
      </c>
      <c r="K11" s="1" t="s">
        <v>98</v>
      </c>
      <c r="L11" s="1" t="s">
        <v>98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100</v>
      </c>
      <c r="R11" s="1" t="s">
        <v>138</v>
      </c>
      <c r="S11" s="1" t="s">
        <v>102</v>
      </c>
      <c r="T11" s="1" t="s">
        <v>103</v>
      </c>
      <c r="U11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2022-09-07T02:17:51Z</dcterms:created>
  <dcterms:modified xsi:type="dcterms:W3CDTF">2022-09-07T02:22:32Z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F849C68891084A9CB8E6EA1F086F6805</vt:lpwstr>
  </property>
  <property fmtid="{D5CDD505-2E9C-101B-9397-08002B2CF9AE}" pid="3" name="KSOProductBuildVer">
    <vt:lpwstr>2052-11.1.0.12358</vt:lpwstr>
  </property>
</Properties>
</file>