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Sheet1" sheetId="1" r:id="rId1"/>
    <sheet name="Sheet2" sheetId="2" r:id="rId2"/>
    <sheet name="USD" sheetId="3" r:id="rId3"/>
    <sheet name="CNY" sheetId="4" r:id="rId4"/>
    <sheet name="HOP" sheetId="5" r:id="rId5"/>
  </sheets>
  <definedNames>
    <definedName name="_xlnm._FilterDatabase" localSheetId="2" hidden="1">USD!$A$1:$X$20</definedName>
  </definedNames>
  <calcPr calcId="144525"/>
</workbook>
</file>

<file path=xl/sharedStrings.xml><?xml version="1.0" encoding="utf-8"?>
<sst xmlns="http://schemas.openxmlformats.org/spreadsheetml/2006/main" count="686" uniqueCount="276">
  <si>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</si>
  <si>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</si>
  <si>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</si>
  <si>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</si>
  <si>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</si>
  <si>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</si>
  <si>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</si>
  <si>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</si>
  <si>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</si>
  <si>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</si>
  <si>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</si>
  <si>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</si>
  <si>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</si>
  <si>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</si>
  <si>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</si>
  <si>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</si>
  <si>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</si>
  <si>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</si>
  <si>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</si>
  <si>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</si>
  <si>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</si>
  <si>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</si>
  <si>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</si>
  <si>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</si>
  <si>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</si>
  <si>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17896179211	</t>
  </si>
  <si>
    <t>Ctrip</t>
  </si>
  <si>
    <t>正常</t>
  </si>
  <si>
    <t>[圣路易斯]圣路易斯球场希尔顿酒店(Hilton St. Louis at The Ballpark)(37212295)</t>
  </si>
  <si>
    <t>行政楼层特大床房&lt;不退款&gt;&lt;2人入住&gt;</t>
  </si>
  <si>
    <t>USD</t>
  </si>
  <si>
    <t>Wells/Christina Marie</t>
  </si>
  <si>
    <t>CA5326220907USD</t>
  </si>
  <si>
    <t>未提现</t>
  </si>
  <si>
    <t>携程开票</t>
  </si>
  <si>
    <t xml:space="preserve">	</t>
  </si>
  <si>
    <t xml:space="preserve">3251275407	</t>
  </si>
  <si>
    <t xml:space="preserve">18013559149	</t>
  </si>
  <si>
    <t>[纽约]纽约时代广场西希尔顿逸林酒店(Doubletree by Hilton New York Times Square West)(37195983)</t>
  </si>
  <si>
    <t>两张大床房&lt;不退款&gt;&lt;2人入住&gt;</t>
  </si>
  <si>
    <t>Bunty/Carly Jane,Scott/Kathern Lee</t>
  </si>
  <si>
    <t xml:space="preserve">2567209	</t>
  </si>
  <si>
    <t xml:space="preserve">18016358022	</t>
  </si>
  <si>
    <t>Nunes/Ryan,Carpiniello/Katherine</t>
  </si>
  <si>
    <t xml:space="preserve">2567664	</t>
  </si>
  <si>
    <t xml:space="preserve">18445401907	</t>
  </si>
  <si>
    <t>[马德里]新马德里酒店(Hotel Nuevo Madrid)(37201111)</t>
  </si>
  <si>
    <t>标准双人或双床房&lt;不退款&gt;&lt;2人入住&gt;</t>
  </si>
  <si>
    <t>de Pascual Posadas/Miguel Angel</t>
  </si>
  <si>
    <t xml:space="preserve">EXP-1979653285	</t>
  </si>
  <si>
    <t xml:space="preserve">18498140230	</t>
  </si>
  <si>
    <t>[默伦]默伦宜必思酒店(Ibis Melun)(46579773)</t>
  </si>
  <si>
    <t>标准间&lt;不退款&gt;&lt;2人入住&gt;</t>
  </si>
  <si>
    <t>Ralitera/Andry</t>
  </si>
  <si>
    <t xml:space="preserve">2631553	</t>
  </si>
  <si>
    <t xml:space="preserve">0620WI2520	</t>
  </si>
  <si>
    <t xml:space="preserve">18614256721	</t>
  </si>
  <si>
    <t>[巴厘岛]阿迪瓦纳杰姆巴万度假村(Adiwana Resort Jembawan)(40320711)</t>
  </si>
  <si>
    <t>超值豪华房&lt;不退款&gt;&lt;2人入住&gt;</t>
  </si>
  <si>
    <t>DANG/SARANDEEP SINGH ,DANG/SARANDEEP SINGH ,DANG/SARANDEEP SINGH ,DANG/SARANDEEP SINGH</t>
  </si>
  <si>
    <t xml:space="preserve">2642923	</t>
  </si>
  <si>
    <t xml:space="preserve">conf by Ibu eka (by email)	</t>
  </si>
  <si>
    <t xml:space="preserve">18707769946	</t>
  </si>
  <si>
    <t>[俄克拉何马城]俄克拉何马城21c博物馆酒店(21C Museum Hotel Oklahoma City)(45977434)</t>
  </si>
  <si>
    <t>豪华间&lt;不退款&gt;&lt;2人入住&gt;</t>
  </si>
  <si>
    <t>Gomes/Andrew G,Van Stone/Warner</t>
  </si>
  <si>
    <t xml:space="preserve">2651003	</t>
  </si>
  <si>
    <t xml:space="preserve">LPFLDXJB	</t>
  </si>
  <si>
    <t xml:space="preserve">18817309433	</t>
  </si>
  <si>
    <t>[首尔]首尔海滨酒店(Seoul Riviera Hotel)(37202049)</t>
  </si>
  <si>
    <t>高级双人房&lt;不退款&gt;&lt;2人入住&gt;</t>
  </si>
  <si>
    <t>LEE/TAEJUNE</t>
  </si>
  <si>
    <t>取消</t>
  </si>
  <si>
    <t xml:space="preserve">18824083651	</t>
  </si>
  <si>
    <t>[罗马]罗马托瑞诺酒店(Hotel Torino)(37212068)</t>
  </si>
  <si>
    <t>双床房&lt;不退款&gt;&lt;2人入住&gt;</t>
  </si>
  <si>
    <t>FU/YUYANG,MA/SHICHEN</t>
  </si>
  <si>
    <t xml:space="preserve">2662067	</t>
  </si>
  <si>
    <t xml:space="preserve">2416464	</t>
  </si>
  <si>
    <t xml:space="preserve">18837644719	</t>
  </si>
  <si>
    <t>[威斯敏斯特城]曼德维尔酒店(The Mandeville Hotel)(37204874)</t>
  </si>
  <si>
    <t>高级双床房&lt;2人入住&gt;&lt;不退款&gt;</t>
  </si>
  <si>
    <t>Phillips/Claire</t>
  </si>
  <si>
    <t xml:space="preserve">2663484	</t>
  </si>
  <si>
    <t xml:space="preserve">27254SE055017	</t>
  </si>
  <si>
    <t xml:space="preserve">18849766552	</t>
  </si>
  <si>
    <t>[多伦多]多伦多切尔西酒店(Chelsea Hotel Toronto)(47468385)</t>
  </si>
  <si>
    <t>切尔西大床房&lt;2人入住&gt;&lt;不退款&gt;</t>
  </si>
  <si>
    <t>ZHAO/YUXUAN</t>
  </si>
  <si>
    <t xml:space="preserve">5355684	</t>
  </si>
  <si>
    <t xml:space="preserve">18910718441	</t>
  </si>
  <si>
    <t>[基韦斯特]基韦斯特24北部酒店(24 North Hotel Key West)(37244051)</t>
  </si>
  <si>
    <t>标准两张大床房&lt;不退款&gt;&lt;2人入住&gt;</t>
  </si>
  <si>
    <t>Sharma/Deepak</t>
  </si>
  <si>
    <t xml:space="preserve">2673652	</t>
  </si>
  <si>
    <t xml:space="preserve">18911669381	</t>
  </si>
  <si>
    <t>[哥打京那巴鲁]格兰迪酒店&amp;度假村(Grandis Hotels and Resorts)(40721678)</t>
  </si>
  <si>
    <t>高级特大床房&lt;2人入住&gt;&lt;不退款&gt;&lt;早餐&gt;</t>
  </si>
  <si>
    <t>BAEK/JUNGKI</t>
  </si>
  <si>
    <t xml:space="preserve">2674113	</t>
  </si>
  <si>
    <t xml:space="preserve">209030186	</t>
  </si>
  <si>
    <t xml:space="preserve">18912364816	</t>
  </si>
  <si>
    <t>[马德里]马德里巴拉哈斯机场美利亚酒店(Melia Barajas)(37226809)</t>
  </si>
  <si>
    <t>高级双人床房&lt;不退款&gt;&lt;2人入住&gt;</t>
  </si>
  <si>
    <t>ZHAO/KAI</t>
  </si>
  <si>
    <t xml:space="preserve">2674365	</t>
  </si>
  <si>
    <t xml:space="preserve">18912425358	</t>
  </si>
  <si>
    <t>[Ledeng]古米郎丽景湾酒店(Gumilang Regency Hotel)(39034435)</t>
  </si>
  <si>
    <t>豪华双床房&lt;不退款&gt;&lt;2人入住&gt;</t>
  </si>
  <si>
    <t>KHATIMAH/TITA SITI</t>
  </si>
  <si>
    <t xml:space="preserve">2674392	</t>
  </si>
  <si>
    <t xml:space="preserve">conf by mr. Galih	</t>
  </si>
  <si>
    <t xml:space="preserve">18914225547	</t>
  </si>
  <si>
    <t>[Lubuk Baja Kota]那格亚希尔巴达姆酒店(Nagoya Hill Hotel Batam)(39626310)</t>
  </si>
  <si>
    <t>豪华间&lt;2人入住&gt;&lt;不退款&gt;</t>
  </si>
  <si>
    <t>IWAGUCHI/TAKEHIRO,IWAGUCHI/TAKEHIRO</t>
  </si>
  <si>
    <t xml:space="preserve">2004642941	</t>
  </si>
  <si>
    <t xml:space="preserve">18916755605	</t>
  </si>
  <si>
    <t>[加帝夫]加帝夫丽笙酒店(Radisson Blu Hotel, Cardiff)(37197936)</t>
  </si>
  <si>
    <t>客房&lt;2人入住&gt;&lt;不退款&gt;</t>
  </si>
  <si>
    <t>Knight/Sophie,Bowerman/Nicola</t>
  </si>
  <si>
    <t xml:space="preserve">2677208	</t>
  </si>
  <si>
    <t xml:space="preserve">18916834526	</t>
  </si>
  <si>
    <t>Chohan/Jasper</t>
  </si>
  <si>
    <t xml:space="preserve">0035526835	</t>
  </si>
  <si>
    <t xml:space="preserve">18917032242	</t>
  </si>
  <si>
    <t>标准两张大床房&lt;2人入住&gt;&lt;不退款&gt;</t>
  </si>
  <si>
    <t>Gedupoori/Rusyendra Babu</t>
  </si>
  <si>
    <t xml:space="preserve">18915468910	</t>
  </si>
  <si>
    <t>CNY</t>
  </si>
  <si>
    <t>CA5326220907CNY</t>
  </si>
  <si>
    <t>，</t>
  </si>
  <si>
    <t>A220907103635481</t>
  </si>
  <si>
    <t>A220907103738481</t>
  </si>
  <si>
    <t>USD / HKD 当前参考汇率: 7.84955</t>
  </si>
  <si>
    <t>总计：5528 USD/
43392.31 HKD</t>
  </si>
  <si>
    <t>CNY / HKD 当前参考汇率: 1.124458152</t>
  </si>
  <si>
    <t>总计： 260 CNY/
292.36 HKD</t>
  </si>
  <si>
    <t>两个账单总计：5565.53 USD/ 43684.67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</si>
  <si>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</si>
  <si>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</si>
  <si>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</si>
  <si>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</si>
  <si>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</si>
  <si>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</si>
  <si>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</si>
  <si>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</si>
  <si>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</si>
  <si>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</si>
  <si>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</si>
  <si>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</si>
  <si>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</si>
  <si>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</si>
  <si>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</si>
  <si>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</si>
  <si>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</si>
  <si>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</si>
  <si>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2022-09-03</t>
  </si>
  <si>
    <t>2677535</t>
  </si>
  <si>
    <t>基韦斯特24北部酒店</t>
  </si>
  <si>
    <t>Gedupoori Rusyendra Babu</t>
  </si>
  <si>
    <t>2022-09-04</t>
  </si>
  <si>
    <t>退房日周结</t>
  </si>
  <si>
    <t>2379.52</t>
  </si>
  <si>
    <t>344.00</t>
  </si>
  <si>
    <t>0</t>
  </si>
  <si>
    <t>0.00</t>
  </si>
  <si>
    <t>携程盛景国际直连</t>
  </si>
  <si>
    <t>01.010677</t>
  </si>
  <si>
    <t>2022-09-03 10:21:25</t>
  </si>
  <si>
    <t>否</t>
  </si>
  <si>
    <t>汇智国际旅游发展有限公司</t>
  </si>
  <si>
    <t>直连</t>
  </si>
  <si>
    <t>2677280</t>
  </si>
  <si>
    <t>加帝夫丽笙酒店</t>
  </si>
  <si>
    <t>Chohan Jasper</t>
  </si>
  <si>
    <t>3002.06</t>
  </si>
  <si>
    <t>434.00</t>
  </si>
  <si>
    <t>2022-09-03 02:38:37</t>
  </si>
  <si>
    <t>2022-09-01</t>
  </si>
  <si>
    <t>2675355</t>
  </si>
  <si>
    <t>那格亚希尔巴达姆酒店</t>
  </si>
  <si>
    <t>IWAGUCHI TAKEHIRO,IWAGUCHI TAKEHIRO</t>
  </si>
  <si>
    <t>911.75</t>
  </si>
  <si>
    <t>132.00</t>
  </si>
  <si>
    <t>2022-09-01 13:39:58</t>
  </si>
  <si>
    <t>2022-08-31</t>
  </si>
  <si>
    <t>2674392</t>
  </si>
  <si>
    <t>古米郎丽景湾酒店</t>
  </si>
  <si>
    <t>KHATIMAH TITA SITI</t>
  </si>
  <si>
    <t>859.10</t>
  </si>
  <si>
    <t>124.00</t>
  </si>
  <si>
    <t>2022-08-31 16:45:44</t>
  </si>
  <si>
    <t>2674113</t>
  </si>
  <si>
    <t>格兰迪酒店&amp;度假村</t>
  </si>
  <si>
    <t>BAEK JUNGKI</t>
  </si>
  <si>
    <t>381.05</t>
  </si>
  <si>
    <t>55.00</t>
  </si>
  <si>
    <t>92.53</t>
  </si>
  <si>
    <t>37</t>
  </si>
  <si>
    <t>260</t>
  </si>
  <si>
    <t>2022-09-02 11:06:14</t>
  </si>
  <si>
    <t>直采</t>
  </si>
  <si>
    <t>2673652</t>
  </si>
  <si>
    <t>Sharma Deepak</t>
  </si>
  <si>
    <t>2264.38</t>
  </si>
  <si>
    <t>327.00</t>
  </si>
  <si>
    <t>2022-08-31 00:55:52</t>
  </si>
  <si>
    <t>2022-08-23</t>
  </si>
  <si>
    <t>2664841</t>
  </si>
  <si>
    <t>多伦多切尔西酒店</t>
  </si>
  <si>
    <t>ZHAO YUXUAN</t>
  </si>
  <si>
    <t>4729.02</t>
  </si>
  <si>
    <t>689.00</t>
  </si>
  <si>
    <t>2022-08-23 18:49:24</t>
  </si>
  <si>
    <t>2022-08-22</t>
  </si>
  <si>
    <t>2663484</t>
  </si>
  <si>
    <t>曼德维尔酒店</t>
  </si>
  <si>
    <t>Phillips Claire</t>
  </si>
  <si>
    <t>2043.37</t>
  </si>
  <si>
    <t>299.00</t>
  </si>
  <si>
    <t>2022-08-22 15:43:08</t>
  </si>
  <si>
    <t>2022-08-21</t>
  </si>
  <si>
    <t>2662067</t>
  </si>
  <si>
    <t>罗马托瑞诺酒店</t>
  </si>
  <si>
    <t>FU YUYANG,MA SHICHEN</t>
  </si>
  <si>
    <t>2022-09-02</t>
  </si>
  <si>
    <t>1421.47</t>
  </si>
  <si>
    <t>208.00</t>
  </si>
  <si>
    <t>2022-08-21 04:11:05</t>
  </si>
  <si>
    <t>2022-08-10</t>
  </si>
  <si>
    <t>2651003</t>
  </si>
  <si>
    <t>俄克拉荷马市美憬阁 21c 博物馆酒店</t>
  </si>
  <si>
    <t>Gomes Andrew G,Van Stone Warner</t>
  </si>
  <si>
    <t>1008.34</t>
  </si>
  <si>
    <t>149.00</t>
  </si>
  <si>
    <t>2022-08-10 22:34:05</t>
  </si>
  <si>
    <t>2022-08-03</t>
  </si>
  <si>
    <t>2642923</t>
  </si>
  <si>
    <t>阿迪瓦纳杰姆巴万度假村</t>
  </si>
  <si>
    <t>DANG SARANDEEP SINGH,DANG SARANDEEP SINGH,DANG SARANDEEP SINGH,DANG SARANDEEP SINGH</t>
  </si>
  <si>
    <t>5792.89</t>
  </si>
  <si>
    <t>856.00</t>
  </si>
  <si>
    <t>2022-08-03 16:33:12</t>
  </si>
  <si>
    <t>2022-07-24</t>
  </si>
  <si>
    <t>2631553</t>
  </si>
  <si>
    <t>默伦宜必思酒店</t>
  </si>
  <si>
    <t>Ralitera Andry</t>
  </si>
  <si>
    <t>494.02</t>
  </si>
  <si>
    <t>73.00</t>
  </si>
  <si>
    <t>2022-07-24 22:11:31</t>
  </si>
  <si>
    <t>2022-07-19</t>
  </si>
  <si>
    <t>2626151</t>
  </si>
  <si>
    <t>新马德里酒店</t>
  </si>
  <si>
    <t>de Pascual Posadas Miguel Angel</t>
  </si>
  <si>
    <t>351.46</t>
  </si>
  <si>
    <t>52.00</t>
  </si>
  <si>
    <t>2022-07-19 16:49:14</t>
  </si>
  <si>
    <t>2022-05-29</t>
  </si>
  <si>
    <t>2567664</t>
  </si>
  <si>
    <t>纽约时代广场西希尔顿逸林酒店</t>
  </si>
  <si>
    <t>Nunes Ryan,Carpiniello Katherine</t>
  </si>
  <si>
    <t>3303.63</t>
  </si>
  <si>
    <t>492.00</t>
  </si>
  <si>
    <t>2022-05-29 08:56:32</t>
  </si>
  <si>
    <t>2022-05-28</t>
  </si>
  <si>
    <t>2567209</t>
  </si>
  <si>
    <t>Bunty Carly Jane,Scott Kathern Lee</t>
  </si>
  <si>
    <t>2022-05-28 20:32:42</t>
  </si>
  <si>
    <t>2022-05-06</t>
  </si>
  <si>
    <t>2539233</t>
  </si>
  <si>
    <t>圣路易斯球场希尔顿酒店</t>
  </si>
  <si>
    <t>Wells Christina Marie</t>
  </si>
  <si>
    <t>5348.22</t>
  </si>
  <si>
    <t>802.00</t>
  </si>
  <si>
    <t>2022-05-06 02:20:03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</si>
</sst>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17</xdr:col>
      <xdr:colOff>352425</xdr:colOff>
      <xdr:row>65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14950"/>
          <a:ext cx="12553950" cy="5457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12</xdr:col>
      <xdr:colOff>381000</xdr:colOff>
      <xdr:row>53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8943975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44806</v>
      </c>
      <c r="G2" s="6">
        <v>44808</v>
      </c>
      <c r="H2" s="4">
        <v>1</v>
      </c>
      <c r="I2" s="4">
        <v>2</v>
      </c>
      <c r="J2" s="4">
        <v>2</v>
      </c>
      <c r="K2" s="4" t="s">
        <v>30</v>
      </c>
      <c r="L2" s="4">
        <v>802</v>
      </c>
      <c r="M2" s="4">
        <v>802</v>
      </c>
      <c r="N2" s="4" t="s">
        <v>31</v>
      </c>
      <c r="O2" s="4" t="s">
        <v>32</v>
      </c>
      <c r="P2" s="4" t="s">
        <v>33</v>
      </c>
      <c r="Q2" s="4">
        <v>0</v>
      </c>
      <c r="R2" s="7">
        <v>44687</v>
      </c>
      <c r="S2" s="6">
        <v>44811</v>
      </c>
      <c r="T2" s="4" t="s">
        <v>34</v>
      </c>
      <c r="U2" s="4">
        <v>802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44806</v>
      </c>
      <c r="G3" s="6">
        <v>44808</v>
      </c>
      <c r="H3" s="4">
        <v>1</v>
      </c>
      <c r="I3" s="4">
        <v>2</v>
      </c>
      <c r="J3" s="4">
        <v>2</v>
      </c>
      <c r="K3" s="4" t="s">
        <v>30</v>
      </c>
      <c r="L3" s="4">
        <v>492</v>
      </c>
      <c r="M3" s="4">
        <v>492</v>
      </c>
      <c r="N3" s="4" t="s">
        <v>40</v>
      </c>
      <c r="O3" s="4" t="s">
        <v>32</v>
      </c>
      <c r="P3" s="4" t="s">
        <v>33</v>
      </c>
      <c r="Q3" s="4">
        <v>0</v>
      </c>
      <c r="R3" s="7">
        <v>44709</v>
      </c>
      <c r="S3" s="6">
        <v>44811</v>
      </c>
      <c r="T3" s="4" t="s">
        <v>34</v>
      </c>
      <c r="U3" s="4">
        <v>492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44806</v>
      </c>
      <c r="G4" s="6">
        <v>44808</v>
      </c>
      <c r="H4" s="4">
        <v>1</v>
      </c>
      <c r="I4" s="4">
        <v>2</v>
      </c>
      <c r="J4" s="4">
        <v>2</v>
      </c>
      <c r="K4" s="4" t="s">
        <v>30</v>
      </c>
      <c r="L4" s="4">
        <v>492</v>
      </c>
      <c r="M4" s="4">
        <v>492</v>
      </c>
      <c r="N4" s="4" t="s">
        <v>43</v>
      </c>
      <c r="O4" s="4" t="s">
        <v>32</v>
      </c>
      <c r="P4" s="4" t="s">
        <v>33</v>
      </c>
      <c r="Q4" s="4">
        <v>0</v>
      </c>
      <c r="R4" s="7">
        <v>44710</v>
      </c>
      <c r="S4" s="6">
        <v>44811</v>
      </c>
      <c r="T4" s="4" t="s">
        <v>34</v>
      </c>
      <c r="U4" s="4">
        <v>492</v>
      </c>
      <c r="V4" s="4">
        <v>0</v>
      </c>
      <c r="W4" s="4">
        <v>0</v>
      </c>
      <c r="X4" s="4" t="s">
        <v>44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44807</v>
      </c>
      <c r="G5" s="6">
        <v>44808</v>
      </c>
      <c r="H5" s="4">
        <v>1</v>
      </c>
      <c r="I5" s="4">
        <v>1</v>
      </c>
      <c r="J5" s="4">
        <v>1</v>
      </c>
      <c r="K5" s="4" t="s">
        <v>30</v>
      </c>
      <c r="L5" s="4">
        <v>52</v>
      </c>
      <c r="M5" s="4">
        <v>52</v>
      </c>
      <c r="N5" s="4" t="s">
        <v>48</v>
      </c>
      <c r="O5" s="4" t="s">
        <v>32</v>
      </c>
      <c r="P5" s="4" t="s">
        <v>33</v>
      </c>
      <c r="Q5" s="4">
        <v>0</v>
      </c>
      <c r="R5" s="7">
        <v>44761</v>
      </c>
      <c r="S5" s="6">
        <v>44811</v>
      </c>
      <c r="T5" s="4" t="s">
        <v>34</v>
      </c>
      <c r="U5" s="4">
        <v>52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44807</v>
      </c>
      <c r="G6" s="6">
        <v>44808</v>
      </c>
      <c r="H6" s="4">
        <v>1</v>
      </c>
      <c r="I6" s="4">
        <v>1</v>
      </c>
      <c r="J6" s="4">
        <v>1</v>
      </c>
      <c r="K6" s="4" t="s">
        <v>30</v>
      </c>
      <c r="L6" s="4">
        <v>73</v>
      </c>
      <c r="M6" s="4">
        <v>73</v>
      </c>
      <c r="N6" s="4" t="s">
        <v>53</v>
      </c>
      <c r="O6" s="4" t="s">
        <v>32</v>
      </c>
      <c r="P6" s="4" t="s">
        <v>33</v>
      </c>
      <c r="Q6" s="4">
        <v>0</v>
      </c>
      <c r="R6" s="7">
        <v>44766</v>
      </c>
      <c r="S6" s="6">
        <v>44811</v>
      </c>
      <c r="T6" s="4" t="s">
        <v>34</v>
      </c>
      <c r="U6" s="4">
        <v>73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44804</v>
      </c>
      <c r="G7" s="6">
        <v>44808</v>
      </c>
      <c r="H7" s="4">
        <v>2</v>
      </c>
      <c r="I7" s="4">
        <v>4</v>
      </c>
      <c r="J7" s="4">
        <v>8</v>
      </c>
      <c r="K7" s="4" t="s">
        <v>30</v>
      </c>
      <c r="L7" s="4">
        <v>856</v>
      </c>
      <c r="M7" s="4">
        <v>856</v>
      </c>
      <c r="N7" s="4" t="s">
        <v>59</v>
      </c>
      <c r="O7" s="4" t="s">
        <v>32</v>
      </c>
      <c r="P7" s="4" t="s">
        <v>33</v>
      </c>
      <c r="Q7" s="4">
        <v>0</v>
      </c>
      <c r="R7" s="7">
        <v>44776</v>
      </c>
      <c r="S7" s="6">
        <v>44811</v>
      </c>
      <c r="T7" s="4" t="s">
        <v>34</v>
      </c>
      <c r="U7" s="4">
        <v>856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44807</v>
      </c>
      <c r="G8" s="6">
        <v>44808</v>
      </c>
      <c r="H8" s="4">
        <v>1</v>
      </c>
      <c r="I8" s="4">
        <v>1</v>
      </c>
      <c r="J8" s="4">
        <v>1</v>
      </c>
      <c r="K8" s="4" t="s">
        <v>30</v>
      </c>
      <c r="L8" s="4">
        <v>149</v>
      </c>
      <c r="M8" s="4">
        <v>149</v>
      </c>
      <c r="N8" s="4" t="s">
        <v>65</v>
      </c>
      <c r="O8" s="4" t="s">
        <v>32</v>
      </c>
      <c r="P8" s="4" t="s">
        <v>33</v>
      </c>
      <c r="Q8" s="4">
        <v>0</v>
      </c>
      <c r="R8" s="7">
        <v>44783</v>
      </c>
      <c r="S8" s="6">
        <v>44811</v>
      </c>
      <c r="T8" s="4" t="s">
        <v>34</v>
      </c>
      <c r="U8" s="4">
        <v>149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44806</v>
      </c>
      <c r="G9" s="6">
        <v>44808</v>
      </c>
      <c r="H9" s="4">
        <v>1</v>
      </c>
      <c r="I9" s="4">
        <v>2</v>
      </c>
      <c r="J9" s="4">
        <v>2</v>
      </c>
      <c r="K9" s="4" t="s">
        <v>30</v>
      </c>
      <c r="L9" s="4">
        <v>184</v>
      </c>
      <c r="M9" s="4">
        <v>184</v>
      </c>
      <c r="N9" s="4" t="s">
        <v>71</v>
      </c>
      <c r="O9" s="4" t="s">
        <v>32</v>
      </c>
      <c r="P9" s="4" t="s">
        <v>33</v>
      </c>
      <c r="Q9" s="4">
        <v>0</v>
      </c>
      <c r="R9" s="7">
        <v>44793</v>
      </c>
      <c r="S9" s="6">
        <v>44811</v>
      </c>
      <c r="T9" s="4" t="s">
        <v>34</v>
      </c>
      <c r="U9" s="4">
        <v>184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68</v>
      </c>
      <c r="B10" s="4" t="s">
        <v>26</v>
      </c>
      <c r="C10" s="4" t="s">
        <v>72</v>
      </c>
      <c r="D10" s="4" t="s">
        <v>69</v>
      </c>
      <c r="E10" s="4" t="s">
        <v>70</v>
      </c>
      <c r="F10" s="6">
        <v>44806</v>
      </c>
      <c r="G10" s="6">
        <v>44808</v>
      </c>
      <c r="H10" s="4">
        <v>1</v>
      </c>
      <c r="I10" s="4">
        <v>2</v>
      </c>
      <c r="J10" s="4">
        <v>2</v>
      </c>
      <c r="K10" s="4" t="s">
        <v>30</v>
      </c>
      <c r="L10" s="4">
        <v>-184</v>
      </c>
      <c r="M10" s="4">
        <v>-184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44793</v>
      </c>
      <c r="S10" s="6">
        <v>44811</v>
      </c>
      <c r="T10" s="4" t="s">
        <v>34</v>
      </c>
      <c r="U10" s="4">
        <v>-184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44806</v>
      </c>
      <c r="G11" s="6">
        <v>44808</v>
      </c>
      <c r="H11" s="4">
        <v>1</v>
      </c>
      <c r="I11" s="4">
        <v>2</v>
      </c>
      <c r="J11" s="4">
        <v>2</v>
      </c>
      <c r="K11" s="4" t="s">
        <v>30</v>
      </c>
      <c r="L11" s="4">
        <v>208</v>
      </c>
      <c r="M11" s="4">
        <v>208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44794</v>
      </c>
      <c r="S11" s="6">
        <v>44811</v>
      </c>
      <c r="T11" s="4" t="s">
        <v>34</v>
      </c>
      <c r="U11" s="4">
        <v>208</v>
      </c>
      <c r="V11" s="4">
        <v>0</v>
      </c>
      <c r="W11" s="4">
        <v>0</v>
      </c>
      <c r="X11" s="4" t="s">
        <v>77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44807</v>
      </c>
      <c r="G12" s="6">
        <v>44808</v>
      </c>
      <c r="H12" s="4">
        <v>1</v>
      </c>
      <c r="I12" s="4">
        <v>1</v>
      </c>
      <c r="J12" s="4">
        <v>1</v>
      </c>
      <c r="K12" s="4" t="s">
        <v>30</v>
      </c>
      <c r="L12" s="4">
        <v>299</v>
      </c>
      <c r="M12" s="4">
        <v>299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44795</v>
      </c>
      <c r="S12" s="6">
        <v>44811</v>
      </c>
      <c r="T12" s="4" t="s">
        <v>34</v>
      </c>
      <c r="U12" s="4">
        <v>299</v>
      </c>
      <c r="V12" s="4">
        <v>0</v>
      </c>
      <c r="W12" s="4">
        <v>0</v>
      </c>
      <c r="X12" s="4" t="s">
        <v>83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44805</v>
      </c>
      <c r="G13" s="6">
        <v>44808</v>
      </c>
      <c r="H13" s="4">
        <v>1</v>
      </c>
      <c r="I13" s="4">
        <v>3</v>
      </c>
      <c r="J13" s="4">
        <v>3</v>
      </c>
      <c r="K13" s="4" t="s">
        <v>30</v>
      </c>
      <c r="L13" s="4">
        <v>689</v>
      </c>
      <c r="M13" s="4">
        <v>689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44796</v>
      </c>
      <c r="S13" s="6">
        <v>44811</v>
      </c>
      <c r="T13" s="4" t="s">
        <v>34</v>
      </c>
      <c r="U13" s="4">
        <v>689</v>
      </c>
      <c r="V13" s="4">
        <v>0</v>
      </c>
      <c r="W13" s="4">
        <v>0</v>
      </c>
      <c r="X13" s="4" t="s">
        <v>35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44807</v>
      </c>
      <c r="G14" s="6">
        <v>44808</v>
      </c>
      <c r="H14" s="4">
        <v>1</v>
      </c>
      <c r="I14" s="4">
        <v>1</v>
      </c>
      <c r="J14" s="4">
        <v>1</v>
      </c>
      <c r="K14" s="4" t="s">
        <v>30</v>
      </c>
      <c r="L14" s="4">
        <v>327</v>
      </c>
      <c r="M14" s="4">
        <v>327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44804</v>
      </c>
      <c r="S14" s="6">
        <v>44811</v>
      </c>
      <c r="T14" s="4" t="s">
        <v>34</v>
      </c>
      <c r="U14" s="4">
        <v>327</v>
      </c>
      <c r="V14" s="4">
        <v>0</v>
      </c>
      <c r="W14" s="4">
        <v>0</v>
      </c>
      <c r="X14" s="4" t="s">
        <v>94</v>
      </c>
      <c r="Y14" s="4" t="s">
        <v>35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44807</v>
      </c>
      <c r="G15" s="6">
        <v>44808</v>
      </c>
      <c r="H15" s="4">
        <v>1</v>
      </c>
      <c r="I15" s="4">
        <v>1</v>
      </c>
      <c r="J15" s="4">
        <v>1</v>
      </c>
      <c r="K15" s="4" t="s">
        <v>30</v>
      </c>
      <c r="L15" s="4">
        <v>55</v>
      </c>
      <c r="M15" s="4">
        <v>55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44804</v>
      </c>
      <c r="S15" s="6">
        <v>44811</v>
      </c>
      <c r="T15" s="4" t="s">
        <v>34</v>
      </c>
      <c r="U15" s="4">
        <v>55</v>
      </c>
      <c r="V15" s="4">
        <v>0</v>
      </c>
      <c r="W15" s="4">
        <v>0</v>
      </c>
      <c r="X15" s="4" t="s">
        <v>99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44807</v>
      </c>
      <c r="G16" s="6">
        <v>44808</v>
      </c>
      <c r="H16" s="4">
        <v>1</v>
      </c>
      <c r="I16" s="4">
        <v>1</v>
      </c>
      <c r="J16" s="4">
        <v>1</v>
      </c>
      <c r="K16" s="4" t="s">
        <v>30</v>
      </c>
      <c r="L16" s="4">
        <v>119</v>
      </c>
      <c r="M16" s="4">
        <v>119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44804</v>
      </c>
      <c r="S16" s="6">
        <v>44811</v>
      </c>
      <c r="T16" s="4" t="s">
        <v>34</v>
      </c>
      <c r="U16" s="4">
        <v>119</v>
      </c>
      <c r="V16" s="4">
        <v>0</v>
      </c>
      <c r="W16" s="4">
        <v>0</v>
      </c>
      <c r="X16" s="4" t="s">
        <v>105</v>
      </c>
      <c r="Y16" s="4" t="s">
        <v>35</v>
      </c>
    </row>
    <row r="17" s="4" customFormat="1" spans="1:25">
      <c r="A17" s="4" t="s">
        <v>101</v>
      </c>
      <c r="B17" s="4" t="s">
        <v>26</v>
      </c>
      <c r="C17" s="4" t="s">
        <v>72</v>
      </c>
      <c r="D17" s="4" t="s">
        <v>102</v>
      </c>
      <c r="E17" s="4" t="s">
        <v>103</v>
      </c>
      <c r="F17" s="6">
        <v>44807</v>
      </c>
      <c r="G17" s="6">
        <v>44808</v>
      </c>
      <c r="H17" s="4">
        <v>1</v>
      </c>
      <c r="I17" s="4">
        <v>1</v>
      </c>
      <c r="J17" s="4">
        <v>1</v>
      </c>
      <c r="K17" s="4" t="s">
        <v>30</v>
      </c>
      <c r="L17" s="4">
        <v>-119</v>
      </c>
      <c r="M17" s="4">
        <v>-119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44804</v>
      </c>
      <c r="S17" s="6">
        <v>44811</v>
      </c>
      <c r="T17" s="4" t="s">
        <v>34</v>
      </c>
      <c r="U17" s="4">
        <v>-119</v>
      </c>
      <c r="V17" s="4">
        <v>0</v>
      </c>
      <c r="W17" s="4">
        <v>0</v>
      </c>
      <c r="X17" s="4" t="s">
        <v>105</v>
      </c>
      <c r="Y17" s="4" t="s">
        <v>35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44807</v>
      </c>
      <c r="G18" s="6">
        <v>44808</v>
      </c>
      <c r="H18" s="4">
        <v>4</v>
      </c>
      <c r="I18" s="4">
        <v>1</v>
      </c>
      <c r="J18" s="4">
        <v>4</v>
      </c>
      <c r="K18" s="4" t="s">
        <v>30</v>
      </c>
      <c r="L18" s="4">
        <v>124</v>
      </c>
      <c r="M18" s="4">
        <v>124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44804</v>
      </c>
      <c r="S18" s="6">
        <v>44811</v>
      </c>
      <c r="T18" s="4" t="s">
        <v>34</v>
      </c>
      <c r="U18" s="4">
        <v>124</v>
      </c>
      <c r="V18" s="4">
        <v>0</v>
      </c>
      <c r="W18" s="4">
        <v>0</v>
      </c>
      <c r="X18" s="4" t="s">
        <v>110</v>
      </c>
      <c r="Y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44807</v>
      </c>
      <c r="G19" s="6">
        <v>44808</v>
      </c>
      <c r="H19" s="4">
        <v>1</v>
      </c>
      <c r="I19" s="4">
        <v>1</v>
      </c>
      <c r="J19" s="4">
        <v>1</v>
      </c>
      <c r="K19" s="4" t="s">
        <v>30</v>
      </c>
      <c r="L19" s="4">
        <v>132</v>
      </c>
      <c r="M19" s="4">
        <v>132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44805</v>
      </c>
      <c r="S19" s="6">
        <v>44811</v>
      </c>
      <c r="T19" s="4" t="s">
        <v>34</v>
      </c>
      <c r="U19" s="4">
        <v>132</v>
      </c>
      <c r="V19" s="4">
        <v>0</v>
      </c>
      <c r="W19" s="4">
        <v>0</v>
      </c>
      <c r="X19" s="4" t="s">
        <v>35</v>
      </c>
      <c r="Y19" s="4" t="s">
        <v>116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44807</v>
      </c>
      <c r="G20" s="6">
        <v>44808</v>
      </c>
      <c r="H20" s="4">
        <v>1</v>
      </c>
      <c r="I20" s="4">
        <v>1</v>
      </c>
      <c r="J20" s="4">
        <v>1</v>
      </c>
      <c r="K20" s="4" t="s">
        <v>30</v>
      </c>
      <c r="L20" s="4">
        <v>415</v>
      </c>
      <c r="M20" s="4">
        <v>415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44807</v>
      </c>
      <c r="S20" s="6">
        <v>44811</v>
      </c>
      <c r="T20" s="4" t="s">
        <v>34</v>
      </c>
      <c r="U20" s="4">
        <v>415</v>
      </c>
      <c r="V20" s="4">
        <v>0</v>
      </c>
      <c r="W20" s="4">
        <v>0</v>
      </c>
      <c r="X20" s="4" t="s">
        <v>121</v>
      </c>
      <c r="Y20" s="4" t="s">
        <v>35</v>
      </c>
    </row>
    <row r="21" s="4" customFormat="1" spans="1:25">
      <c r="A21" s="4" t="s">
        <v>117</v>
      </c>
      <c r="B21" s="4" t="s">
        <v>26</v>
      </c>
      <c r="C21" s="4" t="s">
        <v>72</v>
      </c>
      <c r="D21" s="4" t="s">
        <v>118</v>
      </c>
      <c r="E21" s="4" t="s">
        <v>119</v>
      </c>
      <c r="F21" s="6">
        <v>44807</v>
      </c>
      <c r="G21" s="6">
        <v>44808</v>
      </c>
      <c r="H21" s="4">
        <v>1</v>
      </c>
      <c r="I21" s="4">
        <v>1</v>
      </c>
      <c r="J21" s="4">
        <v>1</v>
      </c>
      <c r="K21" s="4" t="s">
        <v>30</v>
      </c>
      <c r="L21" s="4">
        <v>-415</v>
      </c>
      <c r="M21" s="4">
        <v>-415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44807</v>
      </c>
      <c r="S21" s="6">
        <v>44811</v>
      </c>
      <c r="T21" s="4" t="s">
        <v>34</v>
      </c>
      <c r="U21" s="4">
        <v>-415</v>
      </c>
      <c r="V21" s="4">
        <v>0</v>
      </c>
      <c r="W21" s="4">
        <v>0</v>
      </c>
      <c r="X21" s="4" t="s">
        <v>121</v>
      </c>
      <c r="Y21" s="4" t="s">
        <v>35</v>
      </c>
    </row>
    <row r="22" s="4" customFormat="1" spans="1:25">
      <c r="A22" s="4" t="s">
        <v>122</v>
      </c>
      <c r="B22" s="4" t="s">
        <v>26</v>
      </c>
      <c r="C22" s="4" t="s">
        <v>27</v>
      </c>
      <c r="D22" s="4" t="s">
        <v>118</v>
      </c>
      <c r="E22" s="4" t="s">
        <v>119</v>
      </c>
      <c r="F22" s="6">
        <v>44807</v>
      </c>
      <c r="G22" s="6">
        <v>44808</v>
      </c>
      <c r="H22" s="4">
        <v>1</v>
      </c>
      <c r="I22" s="4">
        <v>1</v>
      </c>
      <c r="J22" s="4">
        <v>1</v>
      </c>
      <c r="K22" s="4" t="s">
        <v>30</v>
      </c>
      <c r="L22" s="4">
        <v>434</v>
      </c>
      <c r="M22" s="4">
        <v>434</v>
      </c>
      <c r="N22" s="4" t="s">
        <v>123</v>
      </c>
      <c r="O22" s="4" t="s">
        <v>32</v>
      </c>
      <c r="P22" s="4" t="s">
        <v>33</v>
      </c>
      <c r="Q22" s="4">
        <v>0</v>
      </c>
      <c r="R22" s="7">
        <v>44807</v>
      </c>
      <c r="S22" s="6">
        <v>44811</v>
      </c>
      <c r="T22" s="4" t="s">
        <v>34</v>
      </c>
      <c r="U22" s="4">
        <v>434</v>
      </c>
      <c r="V22" s="4">
        <v>0</v>
      </c>
      <c r="W22" s="4">
        <v>0</v>
      </c>
      <c r="X22" s="4" t="s">
        <v>35</v>
      </c>
      <c r="Y22" s="4" t="s">
        <v>124</v>
      </c>
    </row>
    <row r="23" s="4" customFormat="1" spans="1:25">
      <c r="A23" s="4" t="s">
        <v>125</v>
      </c>
      <c r="B23" s="4" t="s">
        <v>26</v>
      </c>
      <c r="C23" s="4" t="s">
        <v>27</v>
      </c>
      <c r="D23" s="4" t="s">
        <v>91</v>
      </c>
      <c r="E23" s="4" t="s">
        <v>126</v>
      </c>
      <c r="F23" s="6">
        <v>44807</v>
      </c>
      <c r="G23" s="6">
        <v>44808</v>
      </c>
      <c r="H23" s="4">
        <v>1</v>
      </c>
      <c r="I23" s="4">
        <v>1</v>
      </c>
      <c r="J23" s="4">
        <v>1</v>
      </c>
      <c r="K23" s="4" t="s">
        <v>30</v>
      </c>
      <c r="L23" s="4">
        <v>344</v>
      </c>
      <c r="M23" s="4">
        <v>344</v>
      </c>
      <c r="N23" s="4" t="s">
        <v>127</v>
      </c>
      <c r="O23" s="4" t="s">
        <v>32</v>
      </c>
      <c r="P23" s="4" t="s">
        <v>33</v>
      </c>
      <c r="Q23" s="4">
        <v>0</v>
      </c>
      <c r="R23" s="7">
        <v>44807</v>
      </c>
      <c r="S23" s="6">
        <v>44811</v>
      </c>
      <c r="T23" s="4" t="s">
        <v>34</v>
      </c>
      <c r="U23" s="4">
        <v>344</v>
      </c>
      <c r="V23" s="4">
        <v>0</v>
      </c>
      <c r="W23" s="4">
        <v>0</v>
      </c>
      <c r="X23" s="4" t="s">
        <v>35</v>
      </c>
      <c r="Y2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128</v>
      </c>
      <c r="B2" s="4" t="s">
        <v>26</v>
      </c>
      <c r="C2" s="4" t="s">
        <v>27</v>
      </c>
      <c r="D2" s="4" t="s">
        <v>96</v>
      </c>
      <c r="E2" s="4" t="s">
        <v>97</v>
      </c>
      <c r="F2" s="6">
        <v>44807</v>
      </c>
      <c r="G2" s="6">
        <v>44808</v>
      </c>
      <c r="H2" s="4">
        <v>1</v>
      </c>
      <c r="I2" s="4">
        <v>1</v>
      </c>
      <c r="J2" s="4">
        <v>1</v>
      </c>
      <c r="K2" s="4" t="s">
        <v>129</v>
      </c>
      <c r="L2" s="4">
        <v>260</v>
      </c>
      <c r="M2" s="4">
        <v>260</v>
      </c>
      <c r="N2" s="4" t="s">
        <v>98</v>
      </c>
      <c r="O2" s="4" t="s">
        <v>130</v>
      </c>
      <c r="P2" s="4" t="s">
        <v>33</v>
      </c>
      <c r="Q2" s="4">
        <v>0</v>
      </c>
      <c r="R2" s="7">
        <v>44806</v>
      </c>
      <c r="S2" s="6">
        <v>44811</v>
      </c>
      <c r="T2" s="4" t="s">
        <v>34</v>
      </c>
      <c r="U2" s="4">
        <v>260</v>
      </c>
      <c r="V2" s="4">
        <v>0</v>
      </c>
      <c r="W2" s="4">
        <v>0</v>
      </c>
      <c r="X2" s="4" t="s">
        <v>35</v>
      </c>
      <c r="Y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4"/>
  <sheetViews>
    <sheetView tabSelected="1" workbookViewId="0">
      <selection activeCell="D14" sqref="D14:H14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4" width="9" style="4"/>
    <col min="5" max="5" width="9.375" style="4"/>
    <col min="6" max="6" width="9" style="4"/>
    <col min="7" max="7" width="10.375" style="4"/>
    <col min="8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131</v>
      </c>
    </row>
    <row r="2" s="4" customFormat="1" spans="1:9">
      <c r="A2" s="5">
        <v>17896179211</v>
      </c>
      <c r="B2" s="6">
        <v>44806</v>
      </c>
      <c r="C2" s="6">
        <v>44808</v>
      </c>
      <c r="D2" s="4">
        <v>802</v>
      </c>
      <c r="E2" s="4" t="str">
        <f>VLOOKUP(A2,HOP!A:L,12,0)</f>
        <v>802.00</v>
      </c>
      <c r="F2" s="4" t="str">
        <f>VLOOKUP(A2,HOP!A:C,3,0)</f>
        <v>2539233</v>
      </c>
      <c r="G2" s="4">
        <f>D2-E2</f>
        <v>0</v>
      </c>
      <c r="H2" s="4" t="str">
        <f>$H$1&amp;F2</f>
        <v>，2539233</v>
      </c>
      <c r="I2" s="4" t="str">
        <f>VLOOKUP(A2,HOP!A:U,21,0)</f>
        <v>直连</v>
      </c>
    </row>
    <row r="3" s="4" customFormat="1" spans="1:9">
      <c r="A3" s="5">
        <v>18013559149</v>
      </c>
      <c r="B3" s="6">
        <v>44806</v>
      </c>
      <c r="C3" s="6">
        <v>44808</v>
      </c>
      <c r="D3" s="4">
        <v>492</v>
      </c>
      <c r="E3" s="4" t="str">
        <f>VLOOKUP(A3,HOP!A:L,12,0)</f>
        <v>492.00</v>
      </c>
      <c r="F3" s="4" t="str">
        <f>VLOOKUP(A3,HOP!A:C,3,0)</f>
        <v>2567209</v>
      </c>
      <c r="G3" s="4">
        <f t="shared" ref="G3:G20" si="0">D3-E3</f>
        <v>0</v>
      </c>
      <c r="H3" s="4" t="str">
        <f t="shared" ref="H3:H20" si="1">$H$1&amp;F3</f>
        <v>，2567209</v>
      </c>
      <c r="I3" s="4" t="str">
        <f>VLOOKUP(A3,HOP!A:U,21,0)</f>
        <v>直连</v>
      </c>
    </row>
    <row r="4" s="4" customFormat="1" spans="1:9">
      <c r="A4" s="5">
        <v>18016358022</v>
      </c>
      <c r="B4" s="6">
        <v>44806</v>
      </c>
      <c r="C4" s="6">
        <v>44808</v>
      </c>
      <c r="D4" s="4">
        <v>492</v>
      </c>
      <c r="E4" s="4" t="str">
        <f>VLOOKUP(A4,HOP!A:L,12,0)</f>
        <v>492.00</v>
      </c>
      <c r="F4" s="4" t="str">
        <f>VLOOKUP(A4,HOP!A:C,3,0)</f>
        <v>2567664</v>
      </c>
      <c r="G4" s="4">
        <f t="shared" si="0"/>
        <v>0</v>
      </c>
      <c r="H4" s="4" t="str">
        <f t="shared" si="1"/>
        <v>，2567664</v>
      </c>
      <c r="I4" s="4" t="str">
        <f>VLOOKUP(A4,HOP!A:U,21,0)</f>
        <v>直连</v>
      </c>
    </row>
    <row r="5" s="4" customFormat="1" spans="1:9">
      <c r="A5" s="5">
        <v>18445401907</v>
      </c>
      <c r="B5" s="6">
        <v>44807</v>
      </c>
      <c r="C5" s="6">
        <v>44808</v>
      </c>
      <c r="D5" s="4">
        <v>52</v>
      </c>
      <c r="E5" s="4" t="str">
        <f>VLOOKUP(A5,HOP!A:L,12,0)</f>
        <v>52.00</v>
      </c>
      <c r="F5" s="4" t="str">
        <f>VLOOKUP(A5,HOP!A:C,3,0)</f>
        <v>2626151</v>
      </c>
      <c r="G5" s="4">
        <f t="shared" si="0"/>
        <v>0</v>
      </c>
      <c r="H5" s="4" t="str">
        <f t="shared" si="1"/>
        <v>，2626151</v>
      </c>
      <c r="I5" s="4" t="str">
        <f>VLOOKUP(A5,HOP!A:U,21,0)</f>
        <v>直连</v>
      </c>
    </row>
    <row r="6" s="4" customFormat="1" spans="1:9">
      <c r="A6" s="5">
        <v>18498140230</v>
      </c>
      <c r="B6" s="6">
        <v>44807</v>
      </c>
      <c r="C6" s="6">
        <v>44808</v>
      </c>
      <c r="D6" s="4">
        <v>73</v>
      </c>
      <c r="E6" s="4" t="str">
        <f>VLOOKUP(A6,HOP!A:L,12,0)</f>
        <v>73.00</v>
      </c>
      <c r="F6" s="4" t="str">
        <f>VLOOKUP(A6,HOP!A:C,3,0)</f>
        <v>2631553</v>
      </c>
      <c r="G6" s="4">
        <f t="shared" si="0"/>
        <v>0</v>
      </c>
      <c r="H6" s="4" t="str">
        <f t="shared" si="1"/>
        <v>，2631553</v>
      </c>
      <c r="I6" s="4" t="str">
        <f>VLOOKUP(A6,HOP!A:U,21,0)</f>
        <v>直连</v>
      </c>
    </row>
    <row r="7" s="4" customFormat="1" spans="1:9">
      <c r="A7" s="5">
        <v>18614256721</v>
      </c>
      <c r="B7" s="6">
        <v>44804</v>
      </c>
      <c r="C7" s="6">
        <v>44808</v>
      </c>
      <c r="D7" s="4">
        <v>856</v>
      </c>
      <c r="E7" s="4" t="str">
        <f>VLOOKUP(A7,HOP!A:L,12,0)</f>
        <v>856.00</v>
      </c>
      <c r="F7" s="4" t="str">
        <f>VLOOKUP(A7,HOP!A:C,3,0)</f>
        <v>2642923</v>
      </c>
      <c r="G7" s="4">
        <f t="shared" si="0"/>
        <v>0</v>
      </c>
      <c r="H7" s="4" t="str">
        <f t="shared" si="1"/>
        <v>，2642923</v>
      </c>
      <c r="I7" s="4" t="str">
        <f>VLOOKUP(A7,HOP!A:U,21,0)</f>
        <v>直连</v>
      </c>
    </row>
    <row r="8" s="4" customFormat="1" spans="1:9">
      <c r="A8" s="5">
        <v>18707769946</v>
      </c>
      <c r="B8" s="6">
        <v>44807</v>
      </c>
      <c r="C8" s="6">
        <v>44808</v>
      </c>
      <c r="D8" s="4">
        <v>149</v>
      </c>
      <c r="E8" s="4" t="str">
        <f>VLOOKUP(A8,HOP!A:L,12,0)</f>
        <v>149.00</v>
      </c>
      <c r="F8" s="4" t="str">
        <f>VLOOKUP(A8,HOP!A:C,3,0)</f>
        <v>2651003</v>
      </c>
      <c r="G8" s="4">
        <f t="shared" si="0"/>
        <v>0</v>
      </c>
      <c r="H8" s="4" t="str">
        <f t="shared" si="1"/>
        <v>，2651003</v>
      </c>
      <c r="I8" s="4" t="str">
        <f>VLOOKUP(A8,HOP!A:U,21,0)</f>
        <v>直连</v>
      </c>
    </row>
    <row r="9" s="4" customFormat="1" hidden="1" spans="1:9">
      <c r="A9" s="5">
        <v>18817309433</v>
      </c>
      <c r="B9" s="6">
        <v>44806</v>
      </c>
      <c r="C9" s="6">
        <v>44808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18824083651</v>
      </c>
      <c r="B10" s="6">
        <v>44806</v>
      </c>
      <c r="C10" s="6">
        <v>44808</v>
      </c>
      <c r="D10" s="4">
        <v>208</v>
      </c>
      <c r="E10" s="4" t="str">
        <f>VLOOKUP(A10,HOP!A:L,12,0)</f>
        <v>208.00</v>
      </c>
      <c r="F10" s="4" t="str">
        <f>VLOOKUP(A10,HOP!A:C,3,0)</f>
        <v>2662067</v>
      </c>
      <c r="G10" s="4">
        <f t="shared" si="0"/>
        <v>0</v>
      </c>
      <c r="H10" s="4" t="str">
        <f t="shared" si="1"/>
        <v>，2662067</v>
      </c>
      <c r="I10" s="4" t="str">
        <f>VLOOKUP(A10,HOP!A:U,21,0)</f>
        <v>直连</v>
      </c>
    </row>
    <row r="11" s="4" customFormat="1" spans="1:9">
      <c r="A11" s="5">
        <v>18837644719</v>
      </c>
      <c r="B11" s="6">
        <v>44807</v>
      </c>
      <c r="C11" s="6">
        <v>44808</v>
      </c>
      <c r="D11" s="4">
        <v>299</v>
      </c>
      <c r="E11" s="4" t="str">
        <f>VLOOKUP(A11,HOP!A:L,12,0)</f>
        <v>299.00</v>
      </c>
      <c r="F11" s="4" t="str">
        <f>VLOOKUP(A11,HOP!A:C,3,0)</f>
        <v>2663484</v>
      </c>
      <c r="G11" s="4">
        <f t="shared" si="0"/>
        <v>0</v>
      </c>
      <c r="H11" s="4" t="str">
        <f t="shared" si="1"/>
        <v>，2663484</v>
      </c>
      <c r="I11" s="4" t="str">
        <f>VLOOKUP(A11,HOP!A:U,21,0)</f>
        <v>直连</v>
      </c>
    </row>
    <row r="12" s="4" customFormat="1" spans="1:9">
      <c r="A12" s="5">
        <v>18849766552</v>
      </c>
      <c r="B12" s="6">
        <v>44805</v>
      </c>
      <c r="C12" s="6">
        <v>44808</v>
      </c>
      <c r="D12" s="4">
        <v>689</v>
      </c>
      <c r="E12" s="4" t="str">
        <f>VLOOKUP(A12,HOP!A:L,12,0)</f>
        <v>689.00</v>
      </c>
      <c r="F12" s="4" t="str">
        <f>VLOOKUP(A12,HOP!A:C,3,0)</f>
        <v>2664841</v>
      </c>
      <c r="G12" s="4">
        <f t="shared" si="0"/>
        <v>0</v>
      </c>
      <c r="H12" s="4" t="str">
        <f t="shared" si="1"/>
        <v>，2664841</v>
      </c>
      <c r="I12" s="4" t="str">
        <f>VLOOKUP(A12,HOP!A:U,21,0)</f>
        <v>直连</v>
      </c>
    </row>
    <row r="13" s="4" customFormat="1" spans="1:9">
      <c r="A13" s="5">
        <v>18910718441</v>
      </c>
      <c r="B13" s="6">
        <v>44807</v>
      </c>
      <c r="C13" s="6">
        <v>44808</v>
      </c>
      <c r="D13" s="4">
        <v>327</v>
      </c>
      <c r="E13" s="4" t="str">
        <f>VLOOKUP(A13,HOP!A:L,12,0)</f>
        <v>327.00</v>
      </c>
      <c r="F13" s="4" t="str">
        <f>VLOOKUP(A13,HOP!A:C,3,0)</f>
        <v>2673652</v>
      </c>
      <c r="G13" s="4">
        <f t="shared" si="0"/>
        <v>0</v>
      </c>
      <c r="H13" s="4" t="str">
        <f t="shared" si="1"/>
        <v>，2673652</v>
      </c>
      <c r="I13" s="4" t="str">
        <f>VLOOKUP(A13,HOP!A:U,21,0)</f>
        <v>直连</v>
      </c>
    </row>
    <row r="14" s="4" customFormat="1" spans="1:9">
      <c r="A14" s="5">
        <v>18911669381</v>
      </c>
      <c r="B14" s="6">
        <v>44807</v>
      </c>
      <c r="C14" s="6">
        <v>44808</v>
      </c>
      <c r="D14" s="4">
        <v>55</v>
      </c>
      <c r="E14" s="4" t="str">
        <f>VLOOKUP(A14,HOP!A:L,12,0)</f>
        <v>92.53</v>
      </c>
      <c r="F14" s="4" t="str">
        <f>VLOOKUP(A14,HOP!A:C,3,0)</f>
        <v>2674113</v>
      </c>
      <c r="G14" s="4">
        <f t="shared" si="0"/>
        <v>-37.53</v>
      </c>
      <c r="H14" s="4" t="str">
        <f t="shared" si="1"/>
        <v>，2674113</v>
      </c>
      <c r="I14" s="4" t="str">
        <f>VLOOKUP(A14,HOP!A:U,21,0)</f>
        <v>直采</v>
      </c>
    </row>
    <row r="15" s="4" customFormat="1" hidden="1" spans="1:9">
      <c r="A15" s="5">
        <v>18912364816</v>
      </c>
      <c r="B15" s="6">
        <v>44807</v>
      </c>
      <c r="C15" s="6">
        <v>44808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18912425358</v>
      </c>
      <c r="B16" s="6">
        <v>44807</v>
      </c>
      <c r="C16" s="6">
        <v>44808</v>
      </c>
      <c r="D16" s="4">
        <v>124</v>
      </c>
      <c r="E16" s="4" t="str">
        <f>VLOOKUP(A16,HOP!A:L,12,0)</f>
        <v>124.00</v>
      </c>
      <c r="F16" s="4" t="str">
        <f>VLOOKUP(A16,HOP!A:C,3,0)</f>
        <v>2674392</v>
      </c>
      <c r="G16" s="4">
        <f t="shared" si="0"/>
        <v>0</v>
      </c>
      <c r="H16" s="4" t="str">
        <f t="shared" si="1"/>
        <v>，2674392</v>
      </c>
      <c r="I16" s="4" t="str">
        <f>VLOOKUP(A16,HOP!A:U,21,0)</f>
        <v>直连</v>
      </c>
    </row>
    <row r="17" s="4" customFormat="1" spans="1:9">
      <c r="A17" s="5">
        <v>18914225547</v>
      </c>
      <c r="B17" s="6">
        <v>44807</v>
      </c>
      <c r="C17" s="6">
        <v>44808</v>
      </c>
      <c r="D17" s="4">
        <v>132</v>
      </c>
      <c r="E17" s="4" t="str">
        <f>VLOOKUP(A17,HOP!A:L,12,0)</f>
        <v>132.00</v>
      </c>
      <c r="F17" s="4" t="str">
        <f>VLOOKUP(A17,HOP!A:C,3,0)</f>
        <v>2675355</v>
      </c>
      <c r="G17" s="4">
        <f t="shared" si="0"/>
        <v>0</v>
      </c>
      <c r="H17" s="4" t="str">
        <f t="shared" si="1"/>
        <v>，2675355</v>
      </c>
      <c r="I17" s="4" t="str">
        <f>VLOOKUP(A17,HOP!A:U,21,0)</f>
        <v>直连</v>
      </c>
    </row>
    <row r="18" s="4" customFormat="1" hidden="1" spans="1:9">
      <c r="A18" s="5">
        <v>18916755605</v>
      </c>
      <c r="B18" s="6">
        <v>44807</v>
      </c>
      <c r="C18" s="6">
        <v>44808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18916834526</v>
      </c>
      <c r="B19" s="6">
        <v>44807</v>
      </c>
      <c r="C19" s="6">
        <v>44808</v>
      </c>
      <c r="D19" s="4">
        <v>434</v>
      </c>
      <c r="E19" s="4" t="str">
        <f>VLOOKUP(A19,HOP!A:L,12,0)</f>
        <v>434.00</v>
      </c>
      <c r="F19" s="4" t="str">
        <f>VLOOKUP(A19,HOP!A:C,3,0)</f>
        <v>2677280</v>
      </c>
      <c r="G19" s="4">
        <f t="shared" si="0"/>
        <v>0</v>
      </c>
      <c r="H19" s="4" t="str">
        <f t="shared" si="1"/>
        <v>，2677280</v>
      </c>
      <c r="I19" s="4" t="str">
        <f>VLOOKUP(A19,HOP!A:U,21,0)</f>
        <v>直连</v>
      </c>
    </row>
    <row r="20" s="4" customFormat="1" spans="1:9">
      <c r="A20" s="5">
        <v>18917032242</v>
      </c>
      <c r="B20" s="6">
        <v>44807</v>
      </c>
      <c r="C20" s="6">
        <v>44808</v>
      </c>
      <c r="D20" s="4">
        <v>344</v>
      </c>
      <c r="E20" s="4" t="str">
        <f>VLOOKUP(A20,HOP!A:L,12,0)</f>
        <v>344.00</v>
      </c>
      <c r="F20" s="4" t="str">
        <f>VLOOKUP(A20,HOP!A:C,3,0)</f>
        <v>2677535</v>
      </c>
      <c r="G20" s="4">
        <f t="shared" si="0"/>
        <v>0</v>
      </c>
      <c r="H20" s="4" t="str">
        <f t="shared" si="1"/>
        <v>，2677535</v>
      </c>
      <c r="I20" s="4" t="str">
        <f>VLOOKUP(A20,HOP!A:U,21,0)</f>
        <v>直连</v>
      </c>
    </row>
    <row r="22" spans="4:4">
      <c r="D22" s="4">
        <f>SUM(D2:D21)</f>
        <v>5528</v>
      </c>
    </row>
    <row r="26" spans="1:5">
      <c r="A26" s="4" t="s">
        <v>132</v>
      </c>
      <c r="D26" s="4">
        <v>92.53</v>
      </c>
      <c r="E26" s="4">
        <v>724.08</v>
      </c>
    </row>
    <row r="27" spans="1:5">
      <c r="A27" s="4" t="s">
        <v>133</v>
      </c>
      <c r="D27" s="4">
        <v>5473</v>
      </c>
      <c r="E27" s="4">
        <v>42960.59</v>
      </c>
    </row>
    <row r="28" spans="1:5">
      <c r="A28" s="4" t="s">
        <v>134</v>
      </c>
      <c r="D28" s="4">
        <f>SUBTOTAL(9,D26:D27)</f>
        <v>5565.53</v>
      </c>
      <c r="E28" s="4">
        <f>SUBTOTAL(9,E26:E27)</f>
        <v>43684.67</v>
      </c>
    </row>
    <row r="29" spans="1:1">
      <c r="A29" s="4" t="s">
        <v>135</v>
      </c>
    </row>
    <row r="31" spans="1:1">
      <c r="A31" s="4" t="s">
        <v>136</v>
      </c>
    </row>
    <row r="32" spans="1:1">
      <c r="A32" s="4" t="s">
        <v>137</v>
      </c>
    </row>
    <row r="34" spans="1:1">
      <c r="A34" s="4" t="s">
        <v>138</v>
      </c>
    </row>
  </sheetData>
  <autoFilter ref="A1:X20">
    <filterColumn colId="3">
      <filters>
        <filter val="52"/>
        <filter val="132"/>
        <filter val="492"/>
        <filter val="802"/>
        <filter val="73"/>
        <filter val="124"/>
        <filter val="344"/>
        <filter val="434"/>
        <filter val="55"/>
        <filter val="856"/>
        <filter val="327"/>
        <filter val="208"/>
        <filter val="149"/>
        <filter val="299"/>
        <filter val="689"/>
      </filters>
    </filterColumn>
    <extLst/>
  </autoFilter>
  <conditionalFormatting sqref="A1:A30 A33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2" sqref="A12:A13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131</v>
      </c>
    </row>
    <row r="2" s="4" customFormat="1" spans="1:9">
      <c r="A2" s="5">
        <v>18915468910</v>
      </c>
      <c r="B2" s="6">
        <v>44807</v>
      </c>
      <c r="C2" s="6">
        <v>44808</v>
      </c>
      <c r="D2" s="4">
        <v>260</v>
      </c>
      <c r="E2" s="4">
        <v>260</v>
      </c>
      <c r="F2" s="4">
        <v>2674113</v>
      </c>
      <c r="G2" s="4">
        <f>D2-E2</f>
        <v>0</v>
      </c>
      <c r="H2" s="4" t="str">
        <f>$H$1&amp;F2</f>
        <v>，2674113</v>
      </c>
      <c r="I2" s="4" t="e">
        <f>VLOOKUP(A2,HOP!A:U,21,0)</f>
        <v>#N/A</v>
      </c>
    </row>
    <row r="4" spans="4:4">
      <c r="D4" s="4">
        <f>SUM(D2:D3)</f>
        <v>260</v>
      </c>
    </row>
    <row r="12" spans="1:1">
      <c r="A12" s="4" t="s">
        <v>136</v>
      </c>
    </row>
    <row r="13" spans="1:1">
      <c r="A13" s="4" t="s">
        <v>137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139</v>
      </c>
      <c r="B1" s="2" t="s">
        <v>140</v>
      </c>
      <c r="C1" s="2" t="s">
        <v>141</v>
      </c>
      <c r="D1" s="2" t="s">
        <v>142</v>
      </c>
      <c r="E1" s="2" t="s">
        <v>13</v>
      </c>
      <c r="F1" s="2" t="s">
        <v>5</v>
      </c>
      <c r="G1" s="2" t="s">
        <v>6</v>
      </c>
      <c r="H1" s="2" t="s">
        <v>143</v>
      </c>
      <c r="I1" s="2" t="s">
        <v>144</v>
      </c>
      <c r="J1" s="2" t="s">
        <v>145</v>
      </c>
      <c r="K1" s="2" t="s">
        <v>146</v>
      </c>
      <c r="L1" s="2" t="s">
        <v>147</v>
      </c>
      <c r="M1" s="2" t="s">
        <v>148</v>
      </c>
      <c r="N1" s="2" t="s">
        <v>149</v>
      </c>
      <c r="O1" s="2" t="s">
        <v>150</v>
      </c>
      <c r="P1" s="2" t="s">
        <v>151</v>
      </c>
      <c r="Q1" s="2" t="s">
        <v>152</v>
      </c>
      <c r="R1" s="2" t="s">
        <v>153</v>
      </c>
      <c r="S1" s="2" t="s">
        <v>154</v>
      </c>
      <c r="T1" s="2" t="s">
        <v>155</v>
      </c>
      <c r="U1" s="2" t="s">
        <v>156</v>
      </c>
    </row>
    <row r="2" s="1" customFormat="1" spans="1:21">
      <c r="A2" s="3">
        <v>18917032242</v>
      </c>
      <c r="B2" s="1" t="s">
        <v>157</v>
      </c>
      <c r="C2" s="1" t="s">
        <v>158</v>
      </c>
      <c r="D2" s="1" t="s">
        <v>159</v>
      </c>
      <c r="E2" s="1" t="s">
        <v>160</v>
      </c>
      <c r="F2" s="1" t="s">
        <v>157</v>
      </c>
      <c r="G2" s="1" t="s">
        <v>161</v>
      </c>
      <c r="H2" s="1" t="s">
        <v>162</v>
      </c>
      <c r="I2" s="1" t="s">
        <v>163</v>
      </c>
      <c r="J2" s="1" t="s">
        <v>30</v>
      </c>
      <c r="K2" s="1" t="s">
        <v>164</v>
      </c>
      <c r="L2" s="1" t="s">
        <v>164</v>
      </c>
      <c r="M2" s="1" t="s">
        <v>165</v>
      </c>
      <c r="N2" s="1" t="s">
        <v>165</v>
      </c>
      <c r="O2" s="1" t="s">
        <v>166</v>
      </c>
      <c r="P2" s="1" t="s">
        <v>167</v>
      </c>
      <c r="Q2" s="1" t="s">
        <v>168</v>
      </c>
      <c r="R2" s="1" t="s">
        <v>169</v>
      </c>
      <c r="S2" s="1" t="s">
        <v>170</v>
      </c>
      <c r="T2" s="1" t="s">
        <v>171</v>
      </c>
      <c r="U2" s="1" t="s">
        <v>172</v>
      </c>
    </row>
    <row r="3" s="1" customFormat="1" spans="1:21">
      <c r="A3" s="3">
        <v>18916834526</v>
      </c>
      <c r="B3" s="1" t="s">
        <v>157</v>
      </c>
      <c r="C3" s="1" t="s">
        <v>173</v>
      </c>
      <c r="D3" s="1" t="s">
        <v>174</v>
      </c>
      <c r="E3" s="1" t="s">
        <v>175</v>
      </c>
      <c r="F3" s="1" t="s">
        <v>157</v>
      </c>
      <c r="G3" s="1" t="s">
        <v>161</v>
      </c>
      <c r="H3" s="1" t="s">
        <v>162</v>
      </c>
      <c r="I3" s="1" t="s">
        <v>176</v>
      </c>
      <c r="J3" s="1" t="s">
        <v>30</v>
      </c>
      <c r="K3" s="1" t="s">
        <v>177</v>
      </c>
      <c r="L3" s="1" t="s">
        <v>177</v>
      </c>
      <c r="M3" s="1" t="s">
        <v>165</v>
      </c>
      <c r="N3" s="1" t="s">
        <v>165</v>
      </c>
      <c r="O3" s="1" t="s">
        <v>166</v>
      </c>
      <c r="P3" s="1" t="s">
        <v>167</v>
      </c>
      <c r="Q3" s="1" t="s">
        <v>168</v>
      </c>
      <c r="R3" s="1" t="s">
        <v>178</v>
      </c>
      <c r="S3" s="1" t="s">
        <v>170</v>
      </c>
      <c r="T3" s="1" t="s">
        <v>171</v>
      </c>
      <c r="U3" s="1" t="s">
        <v>172</v>
      </c>
    </row>
    <row r="4" s="1" customFormat="1" spans="1:21">
      <c r="A4" s="3">
        <v>18914225547</v>
      </c>
      <c r="B4" s="1" t="s">
        <v>179</v>
      </c>
      <c r="C4" s="1" t="s">
        <v>180</v>
      </c>
      <c r="D4" s="1" t="s">
        <v>181</v>
      </c>
      <c r="E4" s="1" t="s">
        <v>182</v>
      </c>
      <c r="F4" s="1" t="s">
        <v>157</v>
      </c>
      <c r="G4" s="1" t="s">
        <v>161</v>
      </c>
      <c r="H4" s="1" t="s">
        <v>162</v>
      </c>
      <c r="I4" s="1" t="s">
        <v>183</v>
      </c>
      <c r="J4" s="1" t="s">
        <v>30</v>
      </c>
      <c r="K4" s="1" t="s">
        <v>184</v>
      </c>
      <c r="L4" s="1" t="s">
        <v>184</v>
      </c>
      <c r="M4" s="1" t="s">
        <v>165</v>
      </c>
      <c r="N4" s="1" t="s">
        <v>165</v>
      </c>
      <c r="O4" s="1" t="s">
        <v>166</v>
      </c>
      <c r="P4" s="1" t="s">
        <v>167</v>
      </c>
      <c r="Q4" s="1" t="s">
        <v>168</v>
      </c>
      <c r="R4" s="1" t="s">
        <v>185</v>
      </c>
      <c r="S4" s="1" t="s">
        <v>170</v>
      </c>
      <c r="T4" s="1" t="s">
        <v>171</v>
      </c>
      <c r="U4" s="1" t="s">
        <v>172</v>
      </c>
    </row>
    <row r="5" s="1" customFormat="1" spans="1:21">
      <c r="A5" s="3">
        <v>18912425358</v>
      </c>
      <c r="B5" s="1" t="s">
        <v>186</v>
      </c>
      <c r="C5" s="1" t="s">
        <v>187</v>
      </c>
      <c r="D5" s="1" t="s">
        <v>188</v>
      </c>
      <c r="E5" s="1" t="s">
        <v>189</v>
      </c>
      <c r="F5" s="1" t="s">
        <v>157</v>
      </c>
      <c r="G5" s="1" t="s">
        <v>161</v>
      </c>
      <c r="H5" s="1" t="s">
        <v>162</v>
      </c>
      <c r="I5" s="1" t="s">
        <v>190</v>
      </c>
      <c r="J5" s="1" t="s">
        <v>30</v>
      </c>
      <c r="K5" s="1" t="s">
        <v>191</v>
      </c>
      <c r="L5" s="1" t="s">
        <v>191</v>
      </c>
      <c r="M5" s="1" t="s">
        <v>165</v>
      </c>
      <c r="N5" s="1" t="s">
        <v>165</v>
      </c>
      <c r="O5" s="1" t="s">
        <v>166</v>
      </c>
      <c r="P5" s="1" t="s">
        <v>167</v>
      </c>
      <c r="Q5" s="1" t="s">
        <v>168</v>
      </c>
      <c r="R5" s="1" t="s">
        <v>192</v>
      </c>
      <c r="S5" s="1" t="s">
        <v>170</v>
      </c>
      <c r="T5" s="1" t="s">
        <v>171</v>
      </c>
      <c r="U5" s="1" t="s">
        <v>172</v>
      </c>
    </row>
    <row r="6" s="1" customFormat="1" spans="1:21">
      <c r="A6" s="3">
        <v>18911669381</v>
      </c>
      <c r="B6" s="1" t="s">
        <v>186</v>
      </c>
      <c r="C6" s="1" t="s">
        <v>193</v>
      </c>
      <c r="D6" s="1" t="s">
        <v>194</v>
      </c>
      <c r="E6" s="1" t="s">
        <v>195</v>
      </c>
      <c r="F6" s="1" t="s">
        <v>157</v>
      </c>
      <c r="G6" s="1" t="s">
        <v>161</v>
      </c>
      <c r="H6" s="1" t="s">
        <v>162</v>
      </c>
      <c r="I6" s="1" t="s">
        <v>196</v>
      </c>
      <c r="J6" s="1" t="s">
        <v>30</v>
      </c>
      <c r="K6" s="1" t="s">
        <v>197</v>
      </c>
      <c r="L6" s="1" t="s">
        <v>198</v>
      </c>
      <c r="M6" s="1" t="s">
        <v>199</v>
      </c>
      <c r="N6" s="1" t="s">
        <v>200</v>
      </c>
      <c r="O6" s="1" t="s">
        <v>166</v>
      </c>
      <c r="P6" s="1" t="s">
        <v>167</v>
      </c>
      <c r="Q6" s="1" t="s">
        <v>168</v>
      </c>
      <c r="R6" s="1" t="s">
        <v>201</v>
      </c>
      <c r="S6" s="1" t="s">
        <v>170</v>
      </c>
      <c r="T6" s="1" t="s">
        <v>171</v>
      </c>
      <c r="U6" s="1" t="s">
        <v>202</v>
      </c>
    </row>
    <row r="7" s="1" customFormat="1" spans="1:21">
      <c r="A7" s="3">
        <v>18910718441</v>
      </c>
      <c r="B7" s="1" t="s">
        <v>186</v>
      </c>
      <c r="C7" s="1" t="s">
        <v>203</v>
      </c>
      <c r="D7" s="1" t="s">
        <v>159</v>
      </c>
      <c r="E7" s="1" t="s">
        <v>204</v>
      </c>
      <c r="F7" s="1" t="s">
        <v>157</v>
      </c>
      <c r="G7" s="1" t="s">
        <v>161</v>
      </c>
      <c r="H7" s="1" t="s">
        <v>162</v>
      </c>
      <c r="I7" s="1" t="s">
        <v>205</v>
      </c>
      <c r="J7" s="1" t="s">
        <v>30</v>
      </c>
      <c r="K7" s="1" t="s">
        <v>206</v>
      </c>
      <c r="L7" s="1" t="s">
        <v>206</v>
      </c>
      <c r="M7" s="1" t="s">
        <v>165</v>
      </c>
      <c r="N7" s="1" t="s">
        <v>165</v>
      </c>
      <c r="O7" s="1" t="s">
        <v>166</v>
      </c>
      <c r="P7" s="1" t="s">
        <v>167</v>
      </c>
      <c r="Q7" s="1" t="s">
        <v>168</v>
      </c>
      <c r="R7" s="1" t="s">
        <v>207</v>
      </c>
      <c r="S7" s="1" t="s">
        <v>170</v>
      </c>
      <c r="T7" s="1" t="s">
        <v>171</v>
      </c>
      <c r="U7" s="1" t="s">
        <v>172</v>
      </c>
    </row>
    <row r="8" s="1" customFormat="1" spans="1:21">
      <c r="A8" s="3">
        <v>18849766552</v>
      </c>
      <c r="B8" s="1" t="s">
        <v>208</v>
      </c>
      <c r="C8" s="1" t="s">
        <v>209</v>
      </c>
      <c r="D8" s="1" t="s">
        <v>210</v>
      </c>
      <c r="E8" s="1" t="s">
        <v>211</v>
      </c>
      <c r="F8" s="1" t="s">
        <v>179</v>
      </c>
      <c r="G8" s="1" t="s">
        <v>161</v>
      </c>
      <c r="H8" s="1" t="s">
        <v>162</v>
      </c>
      <c r="I8" s="1" t="s">
        <v>212</v>
      </c>
      <c r="J8" s="1" t="s">
        <v>30</v>
      </c>
      <c r="K8" s="1" t="s">
        <v>213</v>
      </c>
      <c r="L8" s="1" t="s">
        <v>213</v>
      </c>
      <c r="M8" s="1" t="s">
        <v>165</v>
      </c>
      <c r="N8" s="1" t="s">
        <v>165</v>
      </c>
      <c r="O8" s="1" t="s">
        <v>166</v>
      </c>
      <c r="P8" s="1" t="s">
        <v>167</v>
      </c>
      <c r="Q8" s="1" t="s">
        <v>168</v>
      </c>
      <c r="R8" s="1" t="s">
        <v>214</v>
      </c>
      <c r="S8" s="1" t="s">
        <v>170</v>
      </c>
      <c r="T8" s="1" t="s">
        <v>171</v>
      </c>
      <c r="U8" s="1" t="s">
        <v>172</v>
      </c>
    </row>
    <row r="9" s="1" customFormat="1" spans="1:21">
      <c r="A9" s="3">
        <v>18837644719</v>
      </c>
      <c r="B9" s="1" t="s">
        <v>215</v>
      </c>
      <c r="C9" s="1" t="s">
        <v>216</v>
      </c>
      <c r="D9" s="1" t="s">
        <v>217</v>
      </c>
      <c r="E9" s="1" t="s">
        <v>218</v>
      </c>
      <c r="F9" s="1" t="s">
        <v>157</v>
      </c>
      <c r="G9" s="1" t="s">
        <v>161</v>
      </c>
      <c r="H9" s="1" t="s">
        <v>162</v>
      </c>
      <c r="I9" s="1" t="s">
        <v>219</v>
      </c>
      <c r="J9" s="1" t="s">
        <v>30</v>
      </c>
      <c r="K9" s="1" t="s">
        <v>220</v>
      </c>
      <c r="L9" s="1" t="s">
        <v>220</v>
      </c>
      <c r="M9" s="1" t="s">
        <v>165</v>
      </c>
      <c r="N9" s="1" t="s">
        <v>165</v>
      </c>
      <c r="O9" s="1" t="s">
        <v>166</v>
      </c>
      <c r="P9" s="1" t="s">
        <v>167</v>
      </c>
      <c r="Q9" s="1" t="s">
        <v>168</v>
      </c>
      <c r="R9" s="1" t="s">
        <v>221</v>
      </c>
      <c r="S9" s="1" t="s">
        <v>170</v>
      </c>
      <c r="T9" s="1" t="s">
        <v>171</v>
      </c>
      <c r="U9" s="1" t="s">
        <v>172</v>
      </c>
    </row>
    <row r="10" s="1" customFormat="1" spans="1:21">
      <c r="A10" s="3">
        <v>18824083651</v>
      </c>
      <c r="B10" s="1" t="s">
        <v>222</v>
      </c>
      <c r="C10" s="1" t="s">
        <v>223</v>
      </c>
      <c r="D10" s="1" t="s">
        <v>224</v>
      </c>
      <c r="E10" s="1" t="s">
        <v>225</v>
      </c>
      <c r="F10" s="1" t="s">
        <v>226</v>
      </c>
      <c r="G10" s="1" t="s">
        <v>161</v>
      </c>
      <c r="H10" s="1" t="s">
        <v>162</v>
      </c>
      <c r="I10" s="1" t="s">
        <v>227</v>
      </c>
      <c r="J10" s="1" t="s">
        <v>30</v>
      </c>
      <c r="K10" s="1" t="s">
        <v>228</v>
      </c>
      <c r="L10" s="1" t="s">
        <v>228</v>
      </c>
      <c r="M10" s="1" t="s">
        <v>165</v>
      </c>
      <c r="N10" s="1" t="s">
        <v>165</v>
      </c>
      <c r="O10" s="1" t="s">
        <v>166</v>
      </c>
      <c r="P10" s="1" t="s">
        <v>167</v>
      </c>
      <c r="Q10" s="1" t="s">
        <v>168</v>
      </c>
      <c r="R10" s="1" t="s">
        <v>229</v>
      </c>
      <c r="S10" s="1" t="s">
        <v>170</v>
      </c>
      <c r="T10" s="1" t="s">
        <v>171</v>
      </c>
      <c r="U10" s="1" t="s">
        <v>172</v>
      </c>
    </row>
    <row r="11" s="1" customFormat="1" spans="1:21">
      <c r="A11" s="3">
        <v>18707769946</v>
      </c>
      <c r="B11" s="1" t="s">
        <v>230</v>
      </c>
      <c r="C11" s="1" t="s">
        <v>231</v>
      </c>
      <c r="D11" s="1" t="s">
        <v>232</v>
      </c>
      <c r="E11" s="1" t="s">
        <v>233</v>
      </c>
      <c r="F11" s="1" t="s">
        <v>157</v>
      </c>
      <c r="G11" s="1" t="s">
        <v>161</v>
      </c>
      <c r="H11" s="1" t="s">
        <v>162</v>
      </c>
      <c r="I11" s="1" t="s">
        <v>234</v>
      </c>
      <c r="J11" s="1" t="s">
        <v>30</v>
      </c>
      <c r="K11" s="1" t="s">
        <v>235</v>
      </c>
      <c r="L11" s="1" t="s">
        <v>235</v>
      </c>
      <c r="M11" s="1" t="s">
        <v>165</v>
      </c>
      <c r="N11" s="1" t="s">
        <v>165</v>
      </c>
      <c r="O11" s="1" t="s">
        <v>166</v>
      </c>
      <c r="P11" s="1" t="s">
        <v>167</v>
      </c>
      <c r="Q11" s="1" t="s">
        <v>168</v>
      </c>
      <c r="R11" s="1" t="s">
        <v>236</v>
      </c>
      <c r="S11" s="1" t="s">
        <v>170</v>
      </c>
      <c r="T11" s="1" t="s">
        <v>171</v>
      </c>
      <c r="U11" s="1" t="s">
        <v>172</v>
      </c>
    </row>
    <row r="12" s="1" customFormat="1" spans="1:21">
      <c r="A12" s="3">
        <v>18614256721</v>
      </c>
      <c r="B12" s="1" t="s">
        <v>237</v>
      </c>
      <c r="C12" s="1" t="s">
        <v>238</v>
      </c>
      <c r="D12" s="1" t="s">
        <v>239</v>
      </c>
      <c r="E12" s="1" t="s">
        <v>240</v>
      </c>
      <c r="F12" s="1" t="s">
        <v>186</v>
      </c>
      <c r="G12" s="1" t="s">
        <v>161</v>
      </c>
      <c r="H12" s="1" t="s">
        <v>162</v>
      </c>
      <c r="I12" s="1" t="s">
        <v>241</v>
      </c>
      <c r="J12" s="1" t="s">
        <v>30</v>
      </c>
      <c r="K12" s="1" t="s">
        <v>242</v>
      </c>
      <c r="L12" s="1" t="s">
        <v>242</v>
      </c>
      <c r="M12" s="1" t="s">
        <v>165</v>
      </c>
      <c r="N12" s="1" t="s">
        <v>165</v>
      </c>
      <c r="O12" s="1" t="s">
        <v>166</v>
      </c>
      <c r="P12" s="1" t="s">
        <v>167</v>
      </c>
      <c r="Q12" s="1" t="s">
        <v>168</v>
      </c>
      <c r="R12" s="1" t="s">
        <v>243</v>
      </c>
      <c r="S12" s="1" t="s">
        <v>170</v>
      </c>
      <c r="T12" s="1" t="s">
        <v>171</v>
      </c>
      <c r="U12" s="1" t="s">
        <v>172</v>
      </c>
    </row>
    <row r="13" s="1" customFormat="1" spans="1:21">
      <c r="A13" s="3">
        <v>18498140230</v>
      </c>
      <c r="B13" s="1" t="s">
        <v>244</v>
      </c>
      <c r="C13" s="1" t="s">
        <v>245</v>
      </c>
      <c r="D13" s="1" t="s">
        <v>246</v>
      </c>
      <c r="E13" s="1" t="s">
        <v>247</v>
      </c>
      <c r="F13" s="1" t="s">
        <v>157</v>
      </c>
      <c r="G13" s="1" t="s">
        <v>161</v>
      </c>
      <c r="H13" s="1" t="s">
        <v>162</v>
      </c>
      <c r="I13" s="1" t="s">
        <v>248</v>
      </c>
      <c r="J13" s="1" t="s">
        <v>30</v>
      </c>
      <c r="K13" s="1" t="s">
        <v>249</v>
      </c>
      <c r="L13" s="1" t="s">
        <v>249</v>
      </c>
      <c r="M13" s="1" t="s">
        <v>165</v>
      </c>
      <c r="N13" s="1" t="s">
        <v>165</v>
      </c>
      <c r="O13" s="1" t="s">
        <v>166</v>
      </c>
      <c r="P13" s="1" t="s">
        <v>167</v>
      </c>
      <c r="Q13" s="1" t="s">
        <v>168</v>
      </c>
      <c r="R13" s="1" t="s">
        <v>250</v>
      </c>
      <c r="S13" s="1" t="s">
        <v>170</v>
      </c>
      <c r="T13" s="1" t="s">
        <v>171</v>
      </c>
      <c r="U13" s="1" t="s">
        <v>172</v>
      </c>
    </row>
    <row r="14" s="1" customFormat="1" spans="1:21">
      <c r="A14" s="3">
        <v>18445401907</v>
      </c>
      <c r="B14" s="1" t="s">
        <v>251</v>
      </c>
      <c r="C14" s="1" t="s">
        <v>252</v>
      </c>
      <c r="D14" s="1" t="s">
        <v>253</v>
      </c>
      <c r="E14" s="1" t="s">
        <v>254</v>
      </c>
      <c r="F14" s="1" t="s">
        <v>157</v>
      </c>
      <c r="G14" s="1" t="s">
        <v>161</v>
      </c>
      <c r="H14" s="1" t="s">
        <v>162</v>
      </c>
      <c r="I14" s="1" t="s">
        <v>255</v>
      </c>
      <c r="J14" s="1" t="s">
        <v>30</v>
      </c>
      <c r="K14" s="1" t="s">
        <v>256</v>
      </c>
      <c r="L14" s="1" t="s">
        <v>256</v>
      </c>
      <c r="M14" s="1" t="s">
        <v>165</v>
      </c>
      <c r="N14" s="1" t="s">
        <v>165</v>
      </c>
      <c r="O14" s="1" t="s">
        <v>166</v>
      </c>
      <c r="P14" s="1" t="s">
        <v>167</v>
      </c>
      <c r="Q14" s="1" t="s">
        <v>168</v>
      </c>
      <c r="R14" s="1" t="s">
        <v>257</v>
      </c>
      <c r="S14" s="1" t="s">
        <v>170</v>
      </c>
      <c r="T14" s="1" t="s">
        <v>171</v>
      </c>
      <c r="U14" s="1" t="s">
        <v>172</v>
      </c>
    </row>
    <row r="15" s="1" customFormat="1" spans="1:21">
      <c r="A15" s="3">
        <v>18016358022</v>
      </c>
      <c r="B15" s="1" t="s">
        <v>258</v>
      </c>
      <c r="C15" s="1" t="s">
        <v>259</v>
      </c>
      <c r="D15" s="1" t="s">
        <v>260</v>
      </c>
      <c r="E15" s="1" t="s">
        <v>261</v>
      </c>
      <c r="F15" s="1" t="s">
        <v>226</v>
      </c>
      <c r="G15" s="1" t="s">
        <v>161</v>
      </c>
      <c r="H15" s="1" t="s">
        <v>162</v>
      </c>
      <c r="I15" s="1" t="s">
        <v>262</v>
      </c>
      <c r="J15" s="1" t="s">
        <v>30</v>
      </c>
      <c r="K15" s="1" t="s">
        <v>263</v>
      </c>
      <c r="L15" s="1" t="s">
        <v>263</v>
      </c>
      <c r="M15" s="1" t="s">
        <v>165</v>
      </c>
      <c r="N15" s="1" t="s">
        <v>165</v>
      </c>
      <c r="O15" s="1" t="s">
        <v>166</v>
      </c>
      <c r="P15" s="1" t="s">
        <v>167</v>
      </c>
      <c r="Q15" s="1" t="s">
        <v>168</v>
      </c>
      <c r="R15" s="1" t="s">
        <v>264</v>
      </c>
      <c r="S15" s="1" t="s">
        <v>170</v>
      </c>
      <c r="T15" s="1" t="s">
        <v>171</v>
      </c>
      <c r="U15" s="1" t="s">
        <v>172</v>
      </c>
    </row>
    <row r="16" s="1" customFormat="1" spans="1:21">
      <c r="A16" s="3">
        <v>18013559149</v>
      </c>
      <c r="B16" s="1" t="s">
        <v>265</v>
      </c>
      <c r="C16" s="1" t="s">
        <v>266</v>
      </c>
      <c r="D16" s="1" t="s">
        <v>260</v>
      </c>
      <c r="E16" s="1" t="s">
        <v>267</v>
      </c>
      <c r="F16" s="1" t="s">
        <v>226</v>
      </c>
      <c r="G16" s="1" t="s">
        <v>161</v>
      </c>
      <c r="H16" s="1" t="s">
        <v>162</v>
      </c>
      <c r="I16" s="1" t="s">
        <v>262</v>
      </c>
      <c r="J16" s="1" t="s">
        <v>30</v>
      </c>
      <c r="K16" s="1" t="s">
        <v>263</v>
      </c>
      <c r="L16" s="1" t="s">
        <v>263</v>
      </c>
      <c r="M16" s="1" t="s">
        <v>165</v>
      </c>
      <c r="N16" s="1" t="s">
        <v>165</v>
      </c>
      <c r="O16" s="1" t="s">
        <v>166</v>
      </c>
      <c r="P16" s="1" t="s">
        <v>167</v>
      </c>
      <c r="Q16" s="1" t="s">
        <v>168</v>
      </c>
      <c r="R16" s="1" t="s">
        <v>268</v>
      </c>
      <c r="S16" s="1" t="s">
        <v>170</v>
      </c>
      <c r="T16" s="1" t="s">
        <v>171</v>
      </c>
      <c r="U16" s="1" t="s">
        <v>172</v>
      </c>
    </row>
    <row r="17" s="1" customFormat="1" spans="1:21">
      <c r="A17" s="3">
        <v>17896179211</v>
      </c>
      <c r="B17" s="1" t="s">
        <v>269</v>
      </c>
      <c r="C17" s="1" t="s">
        <v>270</v>
      </c>
      <c r="D17" s="1" t="s">
        <v>271</v>
      </c>
      <c r="E17" s="1" t="s">
        <v>272</v>
      </c>
      <c r="F17" s="1" t="s">
        <v>226</v>
      </c>
      <c r="G17" s="1" t="s">
        <v>161</v>
      </c>
      <c r="H17" s="1" t="s">
        <v>162</v>
      </c>
      <c r="I17" s="1" t="s">
        <v>273</v>
      </c>
      <c r="J17" s="1" t="s">
        <v>30</v>
      </c>
      <c r="K17" s="1" t="s">
        <v>274</v>
      </c>
      <c r="L17" s="1" t="s">
        <v>274</v>
      </c>
      <c r="M17" s="1" t="s">
        <v>165</v>
      </c>
      <c r="N17" s="1" t="s">
        <v>165</v>
      </c>
      <c r="O17" s="1" t="s">
        <v>166</v>
      </c>
      <c r="P17" s="1" t="s">
        <v>167</v>
      </c>
      <c r="Q17" s="1" t="s">
        <v>168</v>
      </c>
      <c r="R17" s="1" t="s">
        <v>275</v>
      </c>
      <c r="S17" s="1" t="s">
        <v>170</v>
      </c>
      <c r="T17" s="1" t="s">
        <v>171</v>
      </c>
      <c r="U17" s="1" t="s">
        <v>172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USD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2022-09-07T02:26:04Z</dcterms:created>
  <dcterms:modified xsi:type="dcterms:W3CDTF">2022-09-07T02:40:02Z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8F3FD676021941B7BC48C35B3F3884F1</vt:lpwstr>
  </property>
  <property fmtid="{D5CDD505-2E9C-101B-9397-08002B2CF9AE}" pid="3" name="KSOProductBuildVer">
    <vt:lpwstr>2052-11.1.0.12358</vt:lpwstr>
  </property>
</Properties>
</file>