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<sst xmlns="http://schemas.openxmlformats.org/spreadsheetml/2006/main" count="187" uniqueCount="100">
  <si>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</si>
  <si>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</si>
  <si>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</si>
  <si>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</si>
  <si>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</si>
  <si>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</si>
  <si>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</si>
  <si>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</si>
  <si>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</si>
  <si>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</si>
  <si>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</si>
  <si>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</si>
  <si>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</si>
  <si>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</si>
  <si>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</si>
  <si>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</si>
  <si>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</si>
  <si>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</si>
  <si>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</si>
  <si>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</si>
  <si>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</si>
  <si>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</si>
  <si>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</si>
  <si>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</si>
  <si>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</si>
  <si>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999218915185667	</t>
  </si>
  <si>
    <t>Ctrip</t>
  </si>
  <si>
    <t>正常</t>
  </si>
  <si>
    <t>[武汉]城市便捷酒店(湖北经济学院店)(71580749)</t>
  </si>
  <si>
    <t>特惠大床房&lt;双人入住&gt;&lt;内宾&gt;&lt;预付&gt;&lt;无早&gt;</t>
  </si>
  <si>
    <t>CNY</t>
  </si>
  <si>
    <t>谢翊</t>
  </si>
  <si>
    <t>CA11323220908CNY</t>
  </si>
  <si>
    <t>未提现</t>
  </si>
  <si>
    <t>携程开票</t>
  </si>
  <si>
    <t xml:space="preserve">	</t>
  </si>
  <si>
    <t xml:space="preserve">999218918741534	</t>
  </si>
  <si>
    <t>[武汉]城市便捷酒店(武汉卓刀泉南路店)(71638384)</t>
  </si>
  <si>
    <t>商务大床房&lt;双人入住&gt;&lt;内宾&gt;&lt;预付&gt;&lt;无早&gt;</t>
  </si>
  <si>
    <t>王传玉</t>
  </si>
  <si>
    <t xml:space="preserve">2678723	</t>
  </si>
  <si>
    <t xml:space="preserve">999218919001801	</t>
  </si>
  <si>
    <t>[吉首]柏曼酒店（吉首大学店）(83294095)</t>
  </si>
  <si>
    <t>曼悦双床房&lt;双人入住&gt;&lt;内宾&gt;&lt;预付&gt;&lt;双早&gt;</t>
  </si>
  <si>
    <t>肖作业</t>
  </si>
  <si>
    <t xml:space="preserve">999218919252359	</t>
  </si>
  <si>
    <t>[东莞]城市便捷酒店（东莞汽车东站店）(72816149)</t>
  </si>
  <si>
    <t>魏祥</t>
  </si>
  <si>
    <t>，</t>
  </si>
  <si>
    <t>A220908101450481</t>
  </si>
  <si>
    <t>CNY / HKD 当前参考汇率: 1.125880866</t>
  </si>
  <si>
    <t>总计： 682.64 CNY/
768.57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</si>
  <si>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</si>
  <si>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</si>
  <si>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</si>
  <si>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</si>
  <si>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</si>
  <si>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</si>
  <si>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</si>
  <si>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</si>
  <si>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</si>
  <si>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</si>
  <si>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</si>
  <si>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</si>
  <si>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</si>
  <si>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</si>
  <si>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</si>
  <si>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</si>
  <si>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</si>
  <si>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</si>
  <si>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</si>
  <si>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2022-09-04</t>
  </si>
  <si>
    <t>2679093</t>
  </si>
  <si>
    <t>城市便捷酒店（东莞汽车东站店）</t>
  </si>
  <si>
    <t>2022-09-05</t>
  </si>
  <si>
    <t>退房日月结</t>
  </si>
  <si>
    <t>152.72</t>
  </si>
  <si>
    <t>RMB</t>
  </si>
  <si>
    <t>0</t>
  </si>
  <si>
    <t>0.00</t>
  </si>
  <si>
    <t>携程汇智国内直连</t>
  </si>
  <si>
    <t>1861</t>
  </si>
  <si>
    <t>2022-09-04 20:54:10</t>
  </si>
  <si>
    <t>否</t>
  </si>
  <si>
    <t>汇智国际旅游发展有限公司</t>
  </si>
  <si>
    <t>直连</t>
  </si>
  <si>
    <t>中国</t>
  </si>
  <si>
    <t>2678919</t>
  </si>
  <si>
    <t>柏曼酒店（吉首大学店）</t>
  </si>
  <si>
    <t>176.30</t>
  </si>
  <si>
    <t>2022-09-04 17:32:44</t>
  </si>
  <si>
    <t>2678723</t>
  </si>
  <si>
    <t>城市便捷酒店(武汉卓刀泉南路店)</t>
  </si>
  <si>
    <t>159.90</t>
  </si>
  <si>
    <t>2022-09-04 13:57:14</t>
  </si>
  <si>
    <t>2022-09-01</t>
  </si>
  <si>
    <t>2675997</t>
  </si>
  <si>
    <t>城市便捷酒店(湖北经济学院店)</t>
  </si>
  <si>
    <t>193.72</t>
  </si>
  <si>
    <t>2022-09-01 23:50:20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</si>
</sst>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14</xdr:col>
      <xdr:colOff>180975</xdr:colOff>
      <xdr:row>43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0115550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44808</v>
      </c>
      <c r="G2" s="6">
        <v>44809</v>
      </c>
      <c r="H2" s="4">
        <v>1</v>
      </c>
      <c r="I2" s="4">
        <v>1</v>
      </c>
      <c r="J2" s="4">
        <v>1</v>
      </c>
      <c r="K2" s="4" t="s">
        <v>30</v>
      </c>
      <c r="L2" s="4">
        <v>193.72</v>
      </c>
      <c r="M2" s="4">
        <v>193.72</v>
      </c>
      <c r="N2" s="4" t="s">
        <v>31</v>
      </c>
      <c r="O2" s="4" t="s">
        <v>32</v>
      </c>
      <c r="P2" s="4" t="s">
        <v>33</v>
      </c>
      <c r="Q2" s="4">
        <v>0</v>
      </c>
      <c r="R2" s="7">
        <v>44805</v>
      </c>
      <c r="S2" s="6">
        <v>44812</v>
      </c>
      <c r="T2" s="4" t="s">
        <v>34</v>
      </c>
      <c r="U2" s="4">
        <v>193.72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44808</v>
      </c>
      <c r="G3" s="6">
        <v>44809</v>
      </c>
      <c r="H3" s="4">
        <v>1</v>
      </c>
      <c r="I3" s="4">
        <v>1</v>
      </c>
      <c r="J3" s="4">
        <v>1</v>
      </c>
      <c r="K3" s="4" t="s">
        <v>30</v>
      </c>
      <c r="L3" s="4">
        <v>159.9</v>
      </c>
      <c r="M3" s="4">
        <v>159.9</v>
      </c>
      <c r="N3" s="4" t="s">
        <v>39</v>
      </c>
      <c r="O3" s="4" t="s">
        <v>32</v>
      </c>
      <c r="P3" s="4" t="s">
        <v>33</v>
      </c>
      <c r="Q3" s="4">
        <v>0</v>
      </c>
      <c r="R3" s="7">
        <v>44808</v>
      </c>
      <c r="S3" s="6">
        <v>44812</v>
      </c>
      <c r="T3" s="4" t="s">
        <v>34</v>
      </c>
      <c r="U3" s="4">
        <v>159.9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44808</v>
      </c>
      <c r="G4" s="6">
        <v>44809</v>
      </c>
      <c r="H4" s="4">
        <v>1</v>
      </c>
      <c r="I4" s="4">
        <v>1</v>
      </c>
      <c r="J4" s="4">
        <v>1</v>
      </c>
      <c r="K4" s="4" t="s">
        <v>30</v>
      </c>
      <c r="L4" s="4">
        <v>176.3</v>
      </c>
      <c r="M4" s="4">
        <v>176.3</v>
      </c>
      <c r="N4" s="4" t="s">
        <v>44</v>
      </c>
      <c r="O4" s="4" t="s">
        <v>32</v>
      </c>
      <c r="P4" s="4" t="s">
        <v>33</v>
      </c>
      <c r="Q4" s="4">
        <v>0</v>
      </c>
      <c r="R4" s="7">
        <v>44808</v>
      </c>
      <c r="S4" s="6">
        <v>44812</v>
      </c>
      <c r="T4" s="4" t="s">
        <v>34</v>
      </c>
      <c r="U4" s="4">
        <v>176.3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38</v>
      </c>
      <c r="F5" s="6">
        <v>44808</v>
      </c>
      <c r="G5" s="6">
        <v>44809</v>
      </c>
      <c r="H5" s="4">
        <v>1</v>
      </c>
      <c r="I5" s="4">
        <v>1</v>
      </c>
      <c r="J5" s="4">
        <v>1</v>
      </c>
      <c r="K5" s="4" t="s">
        <v>30</v>
      </c>
      <c r="L5" s="4">
        <v>152.72</v>
      </c>
      <c r="M5" s="4">
        <v>152.72</v>
      </c>
      <c r="N5" s="4" t="s">
        <v>47</v>
      </c>
      <c r="O5" s="4" t="s">
        <v>32</v>
      </c>
      <c r="P5" s="4" t="s">
        <v>33</v>
      </c>
      <c r="Q5" s="4">
        <v>0</v>
      </c>
      <c r="R5" s="7">
        <v>44808</v>
      </c>
      <c r="S5" s="6">
        <v>44812</v>
      </c>
      <c r="T5" s="4" t="s">
        <v>34</v>
      </c>
      <c r="U5" s="4">
        <v>152.72</v>
      </c>
      <c r="V5" s="4">
        <v>0</v>
      </c>
      <c r="W5" s="4">
        <v>0</v>
      </c>
      <c r="X5" s="4" t="s">
        <v>35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9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999218915185667</v>
      </c>
      <c r="B2" s="6">
        <v>44808</v>
      </c>
      <c r="C2" s="6">
        <v>44809</v>
      </c>
      <c r="D2" s="4">
        <v>193.72</v>
      </c>
      <c r="E2" s="4" t="str">
        <f>VLOOKUP(A2,HOP!A:L,12,0)</f>
        <v>193.72</v>
      </c>
      <c r="F2" s="4" t="str">
        <f>VLOOKUP(A2,HOP!A:C,3,0)</f>
        <v>2675997</v>
      </c>
      <c r="G2" s="4">
        <f>D2-E2</f>
        <v>0</v>
      </c>
      <c r="H2" s="4" t="str">
        <f>$H$1&amp;F2</f>
        <v>，2675997</v>
      </c>
      <c r="I2" s="4" t="str">
        <f>VLOOKUP(A2,HOP!A:U,21,0)</f>
        <v>直连</v>
      </c>
    </row>
    <row r="3" s="4" customFormat="1" spans="1:9">
      <c r="A3" s="5">
        <v>999218918741534</v>
      </c>
      <c r="B3" s="6">
        <v>44808</v>
      </c>
      <c r="C3" s="6">
        <v>44809</v>
      </c>
      <c r="D3" s="4">
        <v>159.9</v>
      </c>
      <c r="E3" s="4" t="str">
        <f>VLOOKUP(A3,HOP!A:L,12,0)</f>
        <v>159.90</v>
      </c>
      <c r="F3" s="4" t="str">
        <f>VLOOKUP(A3,HOP!A:C,3,0)</f>
        <v>2678723</v>
      </c>
      <c r="G3" s="4">
        <f>D3-E3</f>
        <v>0</v>
      </c>
      <c r="H3" s="4" t="str">
        <f>$H$1&amp;F3</f>
        <v>，2678723</v>
      </c>
      <c r="I3" s="4" t="str">
        <f>VLOOKUP(A3,HOP!A:U,21,0)</f>
        <v>直连</v>
      </c>
    </row>
    <row r="4" s="4" customFormat="1" spans="1:9">
      <c r="A4" s="5">
        <v>999218919001801</v>
      </c>
      <c r="B4" s="6">
        <v>44808</v>
      </c>
      <c r="C4" s="6">
        <v>44809</v>
      </c>
      <c r="D4" s="4">
        <v>176.3</v>
      </c>
      <c r="E4" s="4" t="str">
        <f>VLOOKUP(A4,HOP!A:L,12,0)</f>
        <v>176.30</v>
      </c>
      <c r="F4" s="4" t="str">
        <f>VLOOKUP(A4,HOP!A:C,3,0)</f>
        <v>2678919</v>
      </c>
      <c r="G4" s="4">
        <f>D4-E4</f>
        <v>0</v>
      </c>
      <c r="H4" s="4" t="str">
        <f>$H$1&amp;F4</f>
        <v>，2678919</v>
      </c>
      <c r="I4" s="4" t="str">
        <f>VLOOKUP(A4,HOP!A:U,21,0)</f>
        <v>直连</v>
      </c>
    </row>
    <row r="5" s="4" customFormat="1" spans="1:9">
      <c r="A5" s="5">
        <v>999218919252359</v>
      </c>
      <c r="B5" s="6">
        <v>44808</v>
      </c>
      <c r="C5" s="6">
        <v>44809</v>
      </c>
      <c r="D5" s="4">
        <v>152.72</v>
      </c>
      <c r="E5" s="4" t="str">
        <f>VLOOKUP(A5,HOP!A:L,12,0)</f>
        <v>152.72</v>
      </c>
      <c r="F5" s="4" t="str">
        <f>VLOOKUP(A5,HOP!A:C,3,0)</f>
        <v>2679093</v>
      </c>
      <c r="G5" s="4">
        <f>D5-E5</f>
        <v>0</v>
      </c>
      <c r="H5" s="4" t="str">
        <f>$H$1&amp;F5</f>
        <v>，2679093</v>
      </c>
      <c r="I5" s="4" t="str">
        <f>VLOOKUP(A5,HOP!A:U,21,0)</f>
        <v>直连</v>
      </c>
    </row>
    <row r="7" spans="4:4">
      <c r="D7" s="4">
        <f>SUM(D2:D6)</f>
        <v>682.64</v>
      </c>
    </row>
    <row r="10" spans="1:1">
      <c r="A10" s="4" t="s">
        <v>49</v>
      </c>
    </row>
    <row r="11" spans="1:1">
      <c r="A11" s="4" t="s">
        <v>50</v>
      </c>
    </row>
    <row r="12" spans="1:1">
      <c r="A12" s="4" t="s">
        <v>51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  <c r="V1" s="2" t="s">
        <v>70</v>
      </c>
    </row>
    <row r="2" s="1" customFormat="1" spans="1:22">
      <c r="A2" s="3">
        <v>999218919252359</v>
      </c>
      <c r="B2" s="1" t="s">
        <v>71</v>
      </c>
      <c r="C2" s="1" t="s">
        <v>72</v>
      </c>
      <c r="D2" s="1" t="s">
        <v>73</v>
      </c>
      <c r="E2" s="1" t="s">
        <v>47</v>
      </c>
      <c r="F2" s="1" t="s">
        <v>71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 t="s">
        <v>86</v>
      </c>
    </row>
    <row r="3" s="1" customFormat="1" spans="1:22">
      <c r="A3" s="3">
        <v>999218919001801</v>
      </c>
      <c r="B3" s="1" t="s">
        <v>71</v>
      </c>
      <c r="C3" s="1" t="s">
        <v>87</v>
      </c>
      <c r="D3" s="1" t="s">
        <v>88</v>
      </c>
      <c r="E3" s="1" t="s">
        <v>44</v>
      </c>
      <c r="F3" s="1" t="s">
        <v>71</v>
      </c>
      <c r="G3" s="1" t="s">
        <v>74</v>
      </c>
      <c r="H3" s="1" t="s">
        <v>75</v>
      </c>
      <c r="I3" s="1" t="s">
        <v>89</v>
      </c>
      <c r="J3" s="1" t="s">
        <v>77</v>
      </c>
      <c r="K3" s="1" t="s">
        <v>89</v>
      </c>
      <c r="L3" s="1" t="s">
        <v>89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90</v>
      </c>
      <c r="S3" s="1" t="s">
        <v>83</v>
      </c>
      <c r="T3" s="1" t="s">
        <v>84</v>
      </c>
      <c r="U3" s="1" t="s">
        <v>85</v>
      </c>
      <c r="V3" s="1" t="s">
        <v>86</v>
      </c>
    </row>
    <row r="4" s="1" customFormat="1" spans="1:22">
      <c r="A4" s="3">
        <v>999218918741534</v>
      </c>
      <c r="B4" s="1" t="s">
        <v>71</v>
      </c>
      <c r="C4" s="1" t="s">
        <v>91</v>
      </c>
      <c r="D4" s="1" t="s">
        <v>92</v>
      </c>
      <c r="E4" s="1" t="s">
        <v>39</v>
      </c>
      <c r="F4" s="1" t="s">
        <v>71</v>
      </c>
      <c r="G4" s="1" t="s">
        <v>74</v>
      </c>
      <c r="H4" s="1" t="s">
        <v>75</v>
      </c>
      <c r="I4" s="1" t="s">
        <v>93</v>
      </c>
      <c r="J4" s="1" t="s">
        <v>77</v>
      </c>
      <c r="K4" s="1" t="s">
        <v>93</v>
      </c>
      <c r="L4" s="1" t="s">
        <v>93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81</v>
      </c>
      <c r="R4" s="1" t="s">
        <v>94</v>
      </c>
      <c r="S4" s="1" t="s">
        <v>83</v>
      </c>
      <c r="T4" s="1" t="s">
        <v>84</v>
      </c>
      <c r="U4" s="1" t="s">
        <v>85</v>
      </c>
      <c r="V4" s="1" t="s">
        <v>86</v>
      </c>
    </row>
    <row r="5" s="1" customFormat="1" spans="1:22">
      <c r="A5" s="3">
        <v>999218915185667</v>
      </c>
      <c r="B5" s="1" t="s">
        <v>95</v>
      </c>
      <c r="C5" s="1" t="s">
        <v>96</v>
      </c>
      <c r="D5" s="1" t="s">
        <v>97</v>
      </c>
      <c r="E5" s="1" t="s">
        <v>31</v>
      </c>
      <c r="F5" s="1" t="s">
        <v>71</v>
      </c>
      <c r="G5" s="1" t="s">
        <v>74</v>
      </c>
      <c r="H5" s="1" t="s">
        <v>75</v>
      </c>
      <c r="I5" s="1" t="s">
        <v>98</v>
      </c>
      <c r="J5" s="1" t="s">
        <v>77</v>
      </c>
      <c r="K5" s="1" t="s">
        <v>98</v>
      </c>
      <c r="L5" s="1" t="s">
        <v>98</v>
      </c>
      <c r="M5" s="1" t="s">
        <v>78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99</v>
      </c>
      <c r="S5" s="1" t="s">
        <v>83</v>
      </c>
      <c r="T5" s="1" t="s">
        <v>84</v>
      </c>
      <c r="U5" s="1" t="s">
        <v>85</v>
      </c>
      <c r="V5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2022-09-08T02:02:08Z</dcterms:created>
  <dcterms:modified xsi:type="dcterms:W3CDTF">2022-09-08T02:14:13Z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296C5B02A2DB4544A73B8666ABCCE0BC</vt:lpwstr>
  </property>
  <property fmtid="{D5CDD505-2E9C-101B-9397-08002B2CF9AE}" pid="3" name="KSOProductBuildVer">
    <vt:lpwstr>2052-11.1.0.12358</vt:lpwstr>
  </property>
</Properties>
</file>