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<sst xmlns="http://schemas.openxmlformats.org/spreadsheetml/2006/main" count="376" uniqueCount="189">
  <si>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</si>
  <si>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</si>
  <si>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</si>
  <si>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</si>
  <si>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</si>
  <si>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</si>
  <si>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</si>
  <si>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</si>
  <si>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</si>
  <si>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</si>
  <si>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</si>
  <si>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</si>
  <si>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</si>
  <si>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</si>
  <si>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</si>
  <si>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</si>
  <si>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</si>
  <si>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</si>
  <si>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</si>
  <si>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</si>
  <si>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</si>
  <si>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</si>
  <si>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</si>
  <si>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</si>
  <si>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</si>
  <si>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17769543782	</t>
  </si>
  <si>
    <t>Ctrip</t>
  </si>
  <si>
    <t>正常</t>
  </si>
  <si>
    <t>[里约热内卢]里约热内卢巴拉亚特兰帝卡国际酒店(Radisson Rio de Janeiro Barra)(39034305)</t>
  </si>
  <si>
    <t>高级三人房&lt;2人入住&gt;&lt;不退款&gt;&lt;早餐&gt;</t>
  </si>
  <si>
    <t>USD</t>
  </si>
  <si>
    <t>Provezano/Simone Biscoto,Las Casas/Diogo Biscoto</t>
  </si>
  <si>
    <t>CA5326220908USD</t>
  </si>
  <si>
    <t>未提现</t>
  </si>
  <si>
    <t>携程开票</t>
  </si>
  <si>
    <t xml:space="preserve">	</t>
  </si>
  <si>
    <t xml:space="preserve">58731819	</t>
  </si>
  <si>
    <t xml:space="preserve">17889686306	</t>
  </si>
  <si>
    <t>[乌姆兰加]乌姆兰加岭道路旅馆(Road Lodge Umhlanga Ridge)(39623318)</t>
  </si>
  <si>
    <t>双床房标准间&lt;不退款&gt;&lt;2人入住&gt;</t>
  </si>
  <si>
    <t>Zenda/Thembelihle sydney</t>
  </si>
  <si>
    <t xml:space="preserve">Confirmed on mobile app	</t>
  </si>
  <si>
    <t xml:space="preserve">18034808311	</t>
  </si>
  <si>
    <t>[云顶高原]云顶高原●至尊玖霄明阁大酒店(Grand Ion Delemen Hotel, Genting Highlands)(44707860)</t>
  </si>
  <si>
    <t>三卧室套房&lt;2人入住&gt;&lt;不退款&gt;</t>
  </si>
  <si>
    <t>Ang/Fiona Ang Ying Ern</t>
  </si>
  <si>
    <t xml:space="preserve">125617	</t>
  </si>
  <si>
    <t xml:space="preserve">18167238268	</t>
  </si>
  <si>
    <t>[甘榜茹塔牌]丁加奴苏特拉海滩度假酒店(Sutra Beach Resort, Terengganu)(39035717)</t>
  </si>
  <si>
    <t>双床房&lt;不退款&gt;&lt;2人入住&gt;</t>
  </si>
  <si>
    <t>Boon han/Teo</t>
  </si>
  <si>
    <t xml:space="preserve">2597894	</t>
  </si>
  <si>
    <t xml:space="preserve">18355736574	</t>
  </si>
  <si>
    <t>[巴黎]巴黎中心埃菲尔铁塔之旅诺富特酒店(Novotel Paris Centre Tour Eiffel)(37223870)</t>
  </si>
  <si>
    <t>经典房（1张大床）&lt;不退款&gt;&lt;2人入住&gt;</t>
  </si>
  <si>
    <t>BELGHITH/ATEF,belguith/Jasmina</t>
  </si>
  <si>
    <t xml:space="preserve">2616984	</t>
  </si>
  <si>
    <t xml:space="preserve">3546WI2692	</t>
  </si>
  <si>
    <t xml:space="preserve">18719650980	</t>
  </si>
  <si>
    <t>[檀香山]太平洋海滩酒店(Alohilani Resort Waikiki Beach)(37200143)</t>
  </si>
  <si>
    <t>客房, 1 张特大床, 部分海景&lt;2人入住&gt;&lt;不退款&gt;</t>
  </si>
  <si>
    <t>Jang/Hyejo</t>
  </si>
  <si>
    <t xml:space="preserve">9826949	</t>
  </si>
  <si>
    <t xml:space="preserve">18851857426	</t>
  </si>
  <si>
    <t>[三宝垄]三宝拢格兰希卡青年酒店(Grandhika Pemuda Semarang)(44809098)</t>
  </si>
  <si>
    <t>豪华房&lt;不退款&gt;&lt;2人入住&gt;</t>
  </si>
  <si>
    <t>Esterina/Ika</t>
  </si>
  <si>
    <t xml:space="preserve">2665207	</t>
  </si>
  <si>
    <t xml:space="preserve">6531873	</t>
  </si>
  <si>
    <t xml:space="preserve">18910410363	</t>
  </si>
  <si>
    <t>[Pulau - Pulau]鲁容码头及度假酒店(Duyong Marina &amp; Resort)(39613303)</t>
  </si>
  <si>
    <t>豪华房&lt;2人入住&gt;&lt;不退款&gt;</t>
  </si>
  <si>
    <t>looi/Lawrence,looi/Lawrence</t>
  </si>
  <si>
    <t>取消</t>
  </si>
  <si>
    <t xml:space="preserve">18911561022	</t>
  </si>
  <si>
    <t>[迪拜]迪拜沙发公园智选假日酒店(Holiday Inn Express Dubai Safa Park, an IHG Hotel)(37210441)</t>
  </si>
  <si>
    <t>客房&lt;2人入住&gt;&lt;不退款&gt;&lt;早餐&gt;</t>
  </si>
  <si>
    <t>Azoulay/Avi</t>
  </si>
  <si>
    <t xml:space="preserve">Acknowledged	</t>
  </si>
  <si>
    <t xml:space="preserve">18915748356	</t>
  </si>
  <si>
    <t>[多伦多]多伦多切尔西酒店(Chelsea Hotel Toronto)(47468385)</t>
  </si>
  <si>
    <t>切尔西大床房&lt;2人入住&gt;&lt;不退款&gt;</t>
  </si>
  <si>
    <t>Healy/jessica,razon/John Leo</t>
  </si>
  <si>
    <t xml:space="preserve">5364345	</t>
  </si>
  <si>
    <t>，</t>
  </si>
  <si>
    <t>A220908112116481</t>
  </si>
  <si>
    <t>USD / HKD 当前参考汇率: 7.8491</t>
  </si>
  <si>
    <t>总计： 3013 USD/
23649.34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</si>
  <si>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</si>
  <si>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</si>
  <si>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</si>
  <si>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</si>
  <si>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</si>
  <si>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</si>
  <si>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</si>
  <si>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</si>
  <si>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</si>
  <si>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</si>
  <si>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</si>
  <si>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</si>
  <si>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</si>
  <si>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</si>
  <si>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</si>
  <si>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</si>
  <si>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</si>
  <si>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</si>
  <si>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</si>
  <si>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2022-09-02</t>
  </si>
  <si>
    <t>2676539</t>
  </si>
  <si>
    <t>多伦多切尔西酒店</t>
  </si>
  <si>
    <t>Healy jessica,razon John Leo</t>
  </si>
  <si>
    <t>2022-09-03</t>
  </si>
  <si>
    <t>2022-09-05</t>
  </si>
  <si>
    <t>退房日周结</t>
  </si>
  <si>
    <t>3454.68</t>
  </si>
  <si>
    <t>499.00</t>
  </si>
  <si>
    <t>0</t>
  </si>
  <si>
    <t>0.00</t>
  </si>
  <si>
    <t>携程盛景国际直连</t>
  </si>
  <si>
    <t>01.010677</t>
  </si>
  <si>
    <t>2022-09-02 13:21:19</t>
  </si>
  <si>
    <t>否</t>
  </si>
  <si>
    <t>汇智国际旅游发展有限公司</t>
  </si>
  <si>
    <t>直连</t>
  </si>
  <si>
    <t>加拿大</t>
  </si>
  <si>
    <t>2022-08-31</t>
  </si>
  <si>
    <t>2674075</t>
  </si>
  <si>
    <t>迪拜沙发公园智选假日酒店</t>
  </si>
  <si>
    <t>Azoulay Avi</t>
  </si>
  <si>
    <t>1683.55</t>
  </si>
  <si>
    <t>243.00</t>
  </si>
  <si>
    <t>2022-08-31 12:20:42</t>
  </si>
  <si>
    <t>阿拉伯联合酋长国</t>
  </si>
  <si>
    <t>2022-08-24</t>
  </si>
  <si>
    <t>2665207</t>
  </si>
  <si>
    <t>三宝拢格兰希卡青年酒店</t>
  </si>
  <si>
    <t>Esterina Ika</t>
  </si>
  <si>
    <t>2022-09-04</t>
  </si>
  <si>
    <t>281.41</t>
  </si>
  <si>
    <t>41.00</t>
  </si>
  <si>
    <t>2022-08-24 00:51:36</t>
  </si>
  <si>
    <t>印度尼西亚</t>
  </si>
  <si>
    <t>2022-08-12</t>
  </si>
  <si>
    <t>2652421</t>
  </si>
  <si>
    <t>威基基海滩阿洛希拉尼酒店</t>
  </si>
  <si>
    <t>Jang Hyejo</t>
  </si>
  <si>
    <t>5759.35</t>
  </si>
  <si>
    <t>852.00</t>
  </si>
  <si>
    <t>2022-08-12 07:11:22</t>
  </si>
  <si>
    <t>美国</t>
  </si>
  <si>
    <t>2022-07-10</t>
  </si>
  <si>
    <t>2616984</t>
  </si>
  <si>
    <t>巴黎中心埃菲尔铁塔之旅诺富特酒店</t>
  </si>
  <si>
    <t>BELGHITH ATEF,belguith Jasmina</t>
  </si>
  <si>
    <t>1490.00</t>
  </si>
  <si>
    <t>222.00</t>
  </si>
  <si>
    <t>2022-07-10 19:48:22</t>
  </si>
  <si>
    <t>法国</t>
  </si>
  <si>
    <t>2022-06-21</t>
  </si>
  <si>
    <t>2597894</t>
  </si>
  <si>
    <t>丁加奴苏特拉海滩度假酒店</t>
  </si>
  <si>
    <t>Boon han Teo</t>
  </si>
  <si>
    <t>295.14</t>
  </si>
  <si>
    <t>44.00</t>
  </si>
  <si>
    <t>2022-06-21 08:36:18</t>
  </si>
  <si>
    <t>马来西亚</t>
  </si>
  <si>
    <t>2022-06-01</t>
  </si>
  <si>
    <t>2572650</t>
  </si>
  <si>
    <t>云顶高原●至尊玖霄明阁大酒店</t>
  </si>
  <si>
    <t>Ang Fiona Ang Ying Ern</t>
  </si>
  <si>
    <t>3517.20</t>
  </si>
  <si>
    <t>526.00</t>
  </si>
  <si>
    <t>2022-06-01 18:51:07</t>
  </si>
  <si>
    <t>2022-05-04</t>
  </si>
  <si>
    <t>2536029</t>
  </si>
  <si>
    <t>乌兰加岭路边小屋</t>
  </si>
  <si>
    <t>Zenda Thembelihle sydney</t>
  </si>
  <si>
    <t>324.55</t>
  </si>
  <si>
    <t>49.00</t>
  </si>
  <si>
    <t>2022-05-04 04:08:02</t>
  </si>
  <si>
    <t>南非</t>
  </si>
  <si>
    <t>2022-04-06</t>
  </si>
  <si>
    <t>2499332</t>
  </si>
  <si>
    <t>里约热内卢巴拉达帝如卡万豪AC酒店</t>
  </si>
  <si>
    <t>Provezano Simone Biscoto,Las Casas Diogo Biscoto</t>
  </si>
  <si>
    <t>3424.99</t>
  </si>
  <si>
    <t>537.00</t>
  </si>
  <si>
    <t>2022-04-06 08:23:49</t>
  </si>
  <si>
    <t>巴西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</si>
</sst>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12</xdr:col>
      <xdr:colOff>523875</xdr:colOff>
      <xdr:row>58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9163050" cy="546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44806</v>
      </c>
      <c r="G2" s="6">
        <v>44809</v>
      </c>
      <c r="H2" s="4">
        <v>1</v>
      </c>
      <c r="I2" s="4">
        <v>3</v>
      </c>
      <c r="J2" s="4">
        <v>3</v>
      </c>
      <c r="K2" s="4" t="s">
        <v>30</v>
      </c>
      <c r="L2" s="4">
        <v>537</v>
      </c>
      <c r="M2" s="4">
        <v>537</v>
      </c>
      <c r="N2" s="4" t="s">
        <v>31</v>
      </c>
      <c r="O2" s="4" t="s">
        <v>32</v>
      </c>
      <c r="P2" s="4" t="s">
        <v>33</v>
      </c>
      <c r="Q2" s="4">
        <v>0</v>
      </c>
      <c r="R2" s="7">
        <v>44657</v>
      </c>
      <c r="S2" s="6">
        <v>44812</v>
      </c>
      <c r="T2" s="4" t="s">
        <v>34</v>
      </c>
      <c r="U2" s="4">
        <v>537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44808</v>
      </c>
      <c r="G3" s="6">
        <v>44809</v>
      </c>
      <c r="H3" s="4">
        <v>1</v>
      </c>
      <c r="I3" s="4">
        <v>1</v>
      </c>
      <c r="J3" s="4">
        <v>1</v>
      </c>
      <c r="K3" s="4" t="s">
        <v>30</v>
      </c>
      <c r="L3" s="4">
        <v>49</v>
      </c>
      <c r="M3" s="4">
        <v>49</v>
      </c>
      <c r="N3" s="4" t="s">
        <v>40</v>
      </c>
      <c r="O3" s="4" t="s">
        <v>32</v>
      </c>
      <c r="P3" s="4" t="s">
        <v>33</v>
      </c>
      <c r="Q3" s="4">
        <v>0</v>
      </c>
      <c r="R3" s="7">
        <v>44685</v>
      </c>
      <c r="S3" s="6">
        <v>44812</v>
      </c>
      <c r="T3" s="4" t="s">
        <v>34</v>
      </c>
      <c r="U3" s="4">
        <v>49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44807</v>
      </c>
      <c r="G4" s="6">
        <v>44809</v>
      </c>
      <c r="H4" s="4">
        <v>1</v>
      </c>
      <c r="I4" s="4">
        <v>2</v>
      </c>
      <c r="J4" s="4">
        <v>2</v>
      </c>
      <c r="K4" s="4" t="s">
        <v>30</v>
      </c>
      <c r="L4" s="4">
        <v>526</v>
      </c>
      <c r="M4" s="4">
        <v>526</v>
      </c>
      <c r="N4" s="4" t="s">
        <v>45</v>
      </c>
      <c r="O4" s="4" t="s">
        <v>32</v>
      </c>
      <c r="P4" s="4" t="s">
        <v>33</v>
      </c>
      <c r="Q4" s="4">
        <v>0</v>
      </c>
      <c r="R4" s="7">
        <v>44713</v>
      </c>
      <c r="S4" s="6">
        <v>44812</v>
      </c>
      <c r="T4" s="4" t="s">
        <v>34</v>
      </c>
      <c r="U4" s="4">
        <v>526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44808</v>
      </c>
      <c r="G5" s="6">
        <v>44809</v>
      </c>
      <c r="H5" s="4">
        <v>1</v>
      </c>
      <c r="I5" s="4">
        <v>1</v>
      </c>
      <c r="J5" s="4">
        <v>1</v>
      </c>
      <c r="K5" s="4" t="s">
        <v>30</v>
      </c>
      <c r="L5" s="4">
        <v>44</v>
      </c>
      <c r="M5" s="4">
        <v>44</v>
      </c>
      <c r="N5" s="4" t="s">
        <v>50</v>
      </c>
      <c r="O5" s="4" t="s">
        <v>32</v>
      </c>
      <c r="P5" s="4" t="s">
        <v>33</v>
      </c>
      <c r="Q5" s="4">
        <v>0</v>
      </c>
      <c r="R5" s="7">
        <v>44733</v>
      </c>
      <c r="S5" s="6">
        <v>44812</v>
      </c>
      <c r="T5" s="4" t="s">
        <v>34</v>
      </c>
      <c r="U5" s="4">
        <v>44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44807</v>
      </c>
      <c r="G6" s="6">
        <v>44809</v>
      </c>
      <c r="H6" s="4">
        <v>1</v>
      </c>
      <c r="I6" s="4">
        <v>2</v>
      </c>
      <c r="J6" s="4">
        <v>2</v>
      </c>
      <c r="K6" s="4" t="s">
        <v>30</v>
      </c>
      <c r="L6" s="4">
        <v>222</v>
      </c>
      <c r="M6" s="4">
        <v>222</v>
      </c>
      <c r="N6" s="4" t="s">
        <v>55</v>
      </c>
      <c r="O6" s="4" t="s">
        <v>32</v>
      </c>
      <c r="P6" s="4" t="s">
        <v>33</v>
      </c>
      <c r="Q6" s="4">
        <v>0</v>
      </c>
      <c r="R6" s="7">
        <v>44752</v>
      </c>
      <c r="S6" s="6">
        <v>44812</v>
      </c>
      <c r="T6" s="4" t="s">
        <v>34</v>
      </c>
      <c r="U6" s="4">
        <v>222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44806</v>
      </c>
      <c r="G7" s="6">
        <v>44809</v>
      </c>
      <c r="H7" s="4">
        <v>1</v>
      </c>
      <c r="I7" s="4">
        <v>3</v>
      </c>
      <c r="J7" s="4">
        <v>3</v>
      </c>
      <c r="K7" s="4" t="s">
        <v>30</v>
      </c>
      <c r="L7" s="4">
        <v>852</v>
      </c>
      <c r="M7" s="4">
        <v>852</v>
      </c>
      <c r="N7" s="4" t="s">
        <v>61</v>
      </c>
      <c r="O7" s="4" t="s">
        <v>32</v>
      </c>
      <c r="P7" s="4" t="s">
        <v>33</v>
      </c>
      <c r="Q7" s="4">
        <v>0</v>
      </c>
      <c r="R7" s="7">
        <v>44785</v>
      </c>
      <c r="S7" s="6">
        <v>44812</v>
      </c>
      <c r="T7" s="4" t="s">
        <v>34</v>
      </c>
      <c r="U7" s="4">
        <v>852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44808</v>
      </c>
      <c r="G8" s="6">
        <v>44809</v>
      </c>
      <c r="H8" s="4">
        <v>1</v>
      </c>
      <c r="I8" s="4">
        <v>1</v>
      </c>
      <c r="J8" s="4">
        <v>1</v>
      </c>
      <c r="K8" s="4" t="s">
        <v>30</v>
      </c>
      <c r="L8" s="4">
        <v>41</v>
      </c>
      <c r="M8" s="4">
        <v>41</v>
      </c>
      <c r="N8" s="4" t="s">
        <v>66</v>
      </c>
      <c r="O8" s="4" t="s">
        <v>32</v>
      </c>
      <c r="P8" s="4" t="s">
        <v>33</v>
      </c>
      <c r="Q8" s="4">
        <v>0</v>
      </c>
      <c r="R8" s="7">
        <v>44797</v>
      </c>
      <c r="S8" s="6">
        <v>44812</v>
      </c>
      <c r="T8" s="4" t="s">
        <v>34</v>
      </c>
      <c r="U8" s="4">
        <v>41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44808</v>
      </c>
      <c r="G9" s="6">
        <v>44809</v>
      </c>
      <c r="H9" s="4">
        <v>1</v>
      </c>
      <c r="I9" s="4">
        <v>1</v>
      </c>
      <c r="J9" s="4">
        <v>1</v>
      </c>
      <c r="K9" s="4" t="s">
        <v>30</v>
      </c>
      <c r="L9" s="4">
        <v>75</v>
      </c>
      <c r="M9" s="4">
        <v>75</v>
      </c>
      <c r="N9" s="4" t="s">
        <v>72</v>
      </c>
      <c r="O9" s="4" t="s">
        <v>32</v>
      </c>
      <c r="P9" s="4" t="s">
        <v>33</v>
      </c>
      <c r="Q9" s="4">
        <v>0</v>
      </c>
      <c r="R9" s="7">
        <v>44803</v>
      </c>
      <c r="S9" s="6">
        <v>44812</v>
      </c>
      <c r="T9" s="4" t="s">
        <v>34</v>
      </c>
      <c r="U9" s="4">
        <v>75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69</v>
      </c>
      <c r="B10" s="4" t="s">
        <v>26</v>
      </c>
      <c r="C10" s="4" t="s">
        <v>73</v>
      </c>
      <c r="D10" s="4" t="s">
        <v>70</v>
      </c>
      <c r="E10" s="4" t="s">
        <v>71</v>
      </c>
      <c r="F10" s="6">
        <v>44808</v>
      </c>
      <c r="G10" s="6">
        <v>44809</v>
      </c>
      <c r="H10" s="4">
        <v>1</v>
      </c>
      <c r="I10" s="4">
        <v>1</v>
      </c>
      <c r="J10" s="4">
        <v>1</v>
      </c>
      <c r="K10" s="4" t="s">
        <v>30</v>
      </c>
      <c r="L10" s="4">
        <v>-75</v>
      </c>
      <c r="M10" s="4">
        <v>-75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44803</v>
      </c>
      <c r="S10" s="6">
        <v>44812</v>
      </c>
      <c r="T10" s="4" t="s">
        <v>34</v>
      </c>
      <c r="U10" s="4">
        <v>-75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44804</v>
      </c>
      <c r="G11" s="6">
        <v>44809</v>
      </c>
      <c r="H11" s="4">
        <v>1</v>
      </c>
      <c r="I11" s="4">
        <v>5</v>
      </c>
      <c r="J11" s="4">
        <v>5</v>
      </c>
      <c r="K11" s="4" t="s">
        <v>30</v>
      </c>
      <c r="L11" s="4">
        <v>243</v>
      </c>
      <c r="M11" s="4">
        <v>243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44804</v>
      </c>
      <c r="S11" s="6">
        <v>44812</v>
      </c>
      <c r="T11" s="4" t="s">
        <v>34</v>
      </c>
      <c r="U11" s="4">
        <v>243</v>
      </c>
      <c r="V11" s="4">
        <v>0</v>
      </c>
      <c r="W11" s="4">
        <v>0</v>
      </c>
      <c r="X11" s="4" t="s">
        <v>35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44807</v>
      </c>
      <c r="G12" s="6">
        <v>44809</v>
      </c>
      <c r="H12" s="4">
        <v>1</v>
      </c>
      <c r="I12" s="4">
        <v>2</v>
      </c>
      <c r="J12" s="4">
        <v>2</v>
      </c>
      <c r="K12" s="4" t="s">
        <v>30</v>
      </c>
      <c r="L12" s="4">
        <v>499</v>
      </c>
      <c r="M12" s="4">
        <v>499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44806</v>
      </c>
      <c r="S12" s="6">
        <v>44812</v>
      </c>
      <c r="T12" s="4" t="s">
        <v>34</v>
      </c>
      <c r="U12" s="4">
        <v>499</v>
      </c>
      <c r="V12" s="4">
        <v>0</v>
      </c>
      <c r="W12" s="4">
        <v>0</v>
      </c>
      <c r="X12" s="4" t="s">
        <v>35</v>
      </c>
      <c r="Y12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17769543782</v>
      </c>
      <c r="B2" s="6">
        <v>44806</v>
      </c>
      <c r="C2" s="6">
        <v>44809</v>
      </c>
      <c r="D2" s="4">
        <v>537</v>
      </c>
      <c r="E2" s="4" t="str">
        <f>VLOOKUP(A2,HOP!A:L,12,0)</f>
        <v>537.00</v>
      </c>
      <c r="F2" s="4" t="str">
        <f>VLOOKUP(A2,HOP!A:C,3,0)</f>
        <v>2499332</v>
      </c>
      <c r="G2" s="4">
        <f>D2-E2</f>
        <v>0</v>
      </c>
      <c r="H2" s="4" t="str">
        <f>$H$1&amp;F2</f>
        <v>，2499332</v>
      </c>
      <c r="I2" s="4" t="str">
        <f>VLOOKUP(A2,HOP!A:U,21,0)</f>
        <v>直连</v>
      </c>
    </row>
    <row r="3" s="4" customFormat="1" spans="1:9">
      <c r="A3" s="5">
        <v>17889686306</v>
      </c>
      <c r="B3" s="6">
        <v>44808</v>
      </c>
      <c r="C3" s="6">
        <v>44809</v>
      </c>
      <c r="D3" s="4">
        <v>49</v>
      </c>
      <c r="E3" s="4" t="str">
        <f>VLOOKUP(A3,HOP!A:L,12,0)</f>
        <v>49.00</v>
      </c>
      <c r="F3" s="4" t="str">
        <f>VLOOKUP(A3,HOP!A:C,3,0)</f>
        <v>2536029</v>
      </c>
      <c r="G3" s="4">
        <f t="shared" ref="G3:G11" si="0">D3-E3</f>
        <v>0</v>
      </c>
      <c r="H3" s="4" t="str">
        <f t="shared" ref="H3:H11" si="1">$H$1&amp;F3</f>
        <v>，2536029</v>
      </c>
      <c r="I3" s="4" t="str">
        <f>VLOOKUP(A3,HOP!A:U,21,0)</f>
        <v>直连</v>
      </c>
    </row>
    <row r="4" s="4" customFormat="1" spans="1:9">
      <c r="A4" s="5">
        <v>18034808311</v>
      </c>
      <c r="B4" s="6">
        <v>44807</v>
      </c>
      <c r="C4" s="6">
        <v>44809</v>
      </c>
      <c r="D4" s="4">
        <v>526</v>
      </c>
      <c r="E4" s="4" t="str">
        <f>VLOOKUP(A4,HOP!A:L,12,0)</f>
        <v>526.00</v>
      </c>
      <c r="F4" s="4" t="str">
        <f>VLOOKUP(A4,HOP!A:C,3,0)</f>
        <v>2572650</v>
      </c>
      <c r="G4" s="4">
        <f t="shared" si="0"/>
        <v>0</v>
      </c>
      <c r="H4" s="4" t="str">
        <f t="shared" si="1"/>
        <v>，2572650</v>
      </c>
      <c r="I4" s="4" t="str">
        <f>VLOOKUP(A4,HOP!A:U,21,0)</f>
        <v>直连</v>
      </c>
    </row>
    <row r="5" s="4" customFormat="1" spans="1:9">
      <c r="A5" s="5">
        <v>18167238268</v>
      </c>
      <c r="B5" s="6">
        <v>44808</v>
      </c>
      <c r="C5" s="6">
        <v>44809</v>
      </c>
      <c r="D5" s="4">
        <v>44</v>
      </c>
      <c r="E5" s="4" t="str">
        <f>VLOOKUP(A5,HOP!A:L,12,0)</f>
        <v>44.00</v>
      </c>
      <c r="F5" s="4" t="str">
        <f>VLOOKUP(A5,HOP!A:C,3,0)</f>
        <v>2597894</v>
      </c>
      <c r="G5" s="4">
        <f t="shared" si="0"/>
        <v>0</v>
      </c>
      <c r="H5" s="4" t="str">
        <f t="shared" si="1"/>
        <v>，2597894</v>
      </c>
      <c r="I5" s="4" t="str">
        <f>VLOOKUP(A5,HOP!A:U,21,0)</f>
        <v>直连</v>
      </c>
    </row>
    <row r="6" s="4" customFormat="1" spans="1:9">
      <c r="A6" s="5">
        <v>18355736574</v>
      </c>
      <c r="B6" s="6">
        <v>44807</v>
      </c>
      <c r="C6" s="6">
        <v>44809</v>
      </c>
      <c r="D6" s="4">
        <v>222</v>
      </c>
      <c r="E6" s="4" t="str">
        <f>VLOOKUP(A6,HOP!A:L,12,0)</f>
        <v>222.00</v>
      </c>
      <c r="F6" s="4" t="str">
        <f>VLOOKUP(A6,HOP!A:C,3,0)</f>
        <v>2616984</v>
      </c>
      <c r="G6" s="4">
        <f t="shared" si="0"/>
        <v>0</v>
      </c>
      <c r="H6" s="4" t="str">
        <f t="shared" si="1"/>
        <v>，2616984</v>
      </c>
      <c r="I6" s="4" t="str">
        <f>VLOOKUP(A6,HOP!A:U,21,0)</f>
        <v>直连</v>
      </c>
    </row>
    <row r="7" s="4" customFormat="1" spans="1:9">
      <c r="A7" s="5">
        <v>18719650980</v>
      </c>
      <c r="B7" s="6">
        <v>44806</v>
      </c>
      <c r="C7" s="6">
        <v>44809</v>
      </c>
      <c r="D7" s="4">
        <v>852</v>
      </c>
      <c r="E7" s="4" t="str">
        <f>VLOOKUP(A7,HOP!A:L,12,0)</f>
        <v>852.00</v>
      </c>
      <c r="F7" s="4" t="str">
        <f>VLOOKUP(A7,HOP!A:C,3,0)</f>
        <v>2652421</v>
      </c>
      <c r="G7" s="4">
        <f t="shared" si="0"/>
        <v>0</v>
      </c>
      <c r="H7" s="4" t="str">
        <f t="shared" si="1"/>
        <v>，2652421</v>
      </c>
      <c r="I7" s="4" t="str">
        <f>VLOOKUP(A7,HOP!A:U,21,0)</f>
        <v>直连</v>
      </c>
    </row>
    <row r="8" s="4" customFormat="1" spans="1:9">
      <c r="A8" s="5">
        <v>18851857426</v>
      </c>
      <c r="B8" s="6">
        <v>44808</v>
      </c>
      <c r="C8" s="6">
        <v>44809</v>
      </c>
      <c r="D8" s="4">
        <v>41</v>
      </c>
      <c r="E8" s="4" t="str">
        <f>VLOOKUP(A8,HOP!A:L,12,0)</f>
        <v>41.00</v>
      </c>
      <c r="F8" s="4" t="str">
        <f>VLOOKUP(A8,HOP!A:C,3,0)</f>
        <v>2665207</v>
      </c>
      <c r="G8" s="4">
        <f t="shared" si="0"/>
        <v>0</v>
      </c>
      <c r="H8" s="4" t="str">
        <f t="shared" si="1"/>
        <v>，2665207</v>
      </c>
      <c r="I8" s="4" t="str">
        <f>VLOOKUP(A8,HOP!A:U,21,0)</f>
        <v>直连</v>
      </c>
    </row>
    <row r="9" s="4" customFormat="1" hidden="1" spans="1:9">
      <c r="A9" s="5">
        <v>18910410363</v>
      </c>
      <c r="B9" s="6">
        <v>44808</v>
      </c>
      <c r="C9" s="6">
        <v>44809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18911561022</v>
      </c>
      <c r="B10" s="6">
        <v>44804</v>
      </c>
      <c r="C10" s="6">
        <v>44809</v>
      </c>
      <c r="D10" s="4">
        <v>243</v>
      </c>
      <c r="E10" s="4" t="str">
        <f>VLOOKUP(A10,HOP!A:L,12,0)</f>
        <v>243.00</v>
      </c>
      <c r="F10" s="4" t="str">
        <f>VLOOKUP(A10,HOP!A:C,3,0)</f>
        <v>2674075</v>
      </c>
      <c r="G10" s="4">
        <f t="shared" si="0"/>
        <v>0</v>
      </c>
      <c r="H10" s="4" t="str">
        <f t="shared" si="1"/>
        <v>，2674075</v>
      </c>
      <c r="I10" s="4" t="str">
        <f>VLOOKUP(A10,HOP!A:U,21,0)</f>
        <v>直连</v>
      </c>
    </row>
    <row r="11" s="4" customFormat="1" spans="1:9">
      <c r="A11" s="5">
        <v>18915748356</v>
      </c>
      <c r="B11" s="6">
        <v>44807</v>
      </c>
      <c r="C11" s="6">
        <v>44809</v>
      </c>
      <c r="D11" s="4">
        <v>499</v>
      </c>
      <c r="E11" s="4" t="str">
        <f>VLOOKUP(A11,HOP!A:L,12,0)</f>
        <v>499.00</v>
      </c>
      <c r="F11" s="4" t="str">
        <f>VLOOKUP(A11,HOP!A:C,3,0)</f>
        <v>2676539</v>
      </c>
      <c r="G11" s="4">
        <f t="shared" si="0"/>
        <v>0</v>
      </c>
      <c r="H11" s="4" t="str">
        <f t="shared" si="1"/>
        <v>，2676539</v>
      </c>
      <c r="I11" s="4" t="str">
        <f>VLOOKUP(A11,HOP!A:U,21,0)</f>
        <v>直连</v>
      </c>
    </row>
    <row r="13" spans="4:4">
      <c r="D13" s="4">
        <f>SUM(D2:D12)</f>
        <v>3013</v>
      </c>
    </row>
    <row r="20" spans="1:1">
      <c r="A20" s="4" t="s">
        <v>85</v>
      </c>
    </row>
    <row r="21" spans="1:1">
      <c r="A21" s="4" t="s">
        <v>86</v>
      </c>
    </row>
    <row r="22" spans="1:1">
      <c r="A22" s="4" t="s">
        <v>87</v>
      </c>
    </row>
  </sheetData>
  <autoFilter ref="A1:XFD13">
    <filterColumn colId="3">
      <filters blank="1">
        <filter val="41"/>
        <filter val="222"/>
        <filter val="852"/>
        <filter val="243"/>
        <filter val="3013"/>
        <filter val="44"/>
        <filter val="526"/>
        <filter val="537"/>
        <filter val="49"/>
        <filter val="4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18915748356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30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18911561022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125</v>
      </c>
      <c r="G3" s="1" t="s">
        <v>112</v>
      </c>
      <c r="H3" s="1" t="s">
        <v>113</v>
      </c>
      <c r="I3" s="1" t="s">
        <v>129</v>
      </c>
      <c r="J3" s="1" t="s">
        <v>30</v>
      </c>
      <c r="K3" s="1" t="s">
        <v>130</v>
      </c>
      <c r="L3" s="1" t="s">
        <v>130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131</v>
      </c>
      <c r="S3" s="1" t="s">
        <v>121</v>
      </c>
      <c r="T3" s="1" t="s">
        <v>122</v>
      </c>
      <c r="U3" s="1" t="s">
        <v>123</v>
      </c>
      <c r="V3" s="1" t="s">
        <v>132</v>
      </c>
    </row>
    <row r="4" s="1" customFormat="1" spans="1:22">
      <c r="A4" s="3">
        <v>18851857426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137</v>
      </c>
      <c r="G4" s="1" t="s">
        <v>112</v>
      </c>
      <c r="H4" s="1" t="s">
        <v>113</v>
      </c>
      <c r="I4" s="1" t="s">
        <v>138</v>
      </c>
      <c r="J4" s="1" t="s">
        <v>30</v>
      </c>
      <c r="K4" s="1" t="s">
        <v>139</v>
      </c>
      <c r="L4" s="1" t="s">
        <v>139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140</v>
      </c>
      <c r="S4" s="1" t="s">
        <v>121</v>
      </c>
      <c r="T4" s="1" t="s">
        <v>122</v>
      </c>
      <c r="U4" s="1" t="s">
        <v>123</v>
      </c>
      <c r="V4" s="1" t="s">
        <v>141</v>
      </c>
    </row>
    <row r="5" s="1" customFormat="1" spans="1:22">
      <c r="A5" s="3">
        <v>18719650980</v>
      </c>
      <c r="B5" s="1" t="s">
        <v>142</v>
      </c>
      <c r="C5" s="1" t="s">
        <v>143</v>
      </c>
      <c r="D5" s="1" t="s">
        <v>144</v>
      </c>
      <c r="E5" s="1" t="s">
        <v>145</v>
      </c>
      <c r="F5" s="1" t="s">
        <v>107</v>
      </c>
      <c r="G5" s="1" t="s">
        <v>112</v>
      </c>
      <c r="H5" s="1" t="s">
        <v>113</v>
      </c>
      <c r="I5" s="1" t="s">
        <v>146</v>
      </c>
      <c r="J5" s="1" t="s">
        <v>30</v>
      </c>
      <c r="K5" s="1" t="s">
        <v>147</v>
      </c>
      <c r="L5" s="1" t="s">
        <v>147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148</v>
      </c>
      <c r="S5" s="1" t="s">
        <v>121</v>
      </c>
      <c r="T5" s="1" t="s">
        <v>122</v>
      </c>
      <c r="U5" s="1" t="s">
        <v>123</v>
      </c>
      <c r="V5" s="1" t="s">
        <v>149</v>
      </c>
    </row>
    <row r="6" s="1" customFormat="1" spans="1:22">
      <c r="A6" s="3">
        <v>18355736574</v>
      </c>
      <c r="B6" s="1" t="s">
        <v>150</v>
      </c>
      <c r="C6" s="1" t="s">
        <v>151</v>
      </c>
      <c r="D6" s="1" t="s">
        <v>152</v>
      </c>
      <c r="E6" s="1" t="s">
        <v>153</v>
      </c>
      <c r="F6" s="1" t="s">
        <v>111</v>
      </c>
      <c r="G6" s="1" t="s">
        <v>112</v>
      </c>
      <c r="H6" s="1" t="s">
        <v>113</v>
      </c>
      <c r="I6" s="1" t="s">
        <v>154</v>
      </c>
      <c r="J6" s="1" t="s">
        <v>30</v>
      </c>
      <c r="K6" s="1" t="s">
        <v>155</v>
      </c>
      <c r="L6" s="1" t="s">
        <v>155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156</v>
      </c>
      <c r="S6" s="1" t="s">
        <v>121</v>
      </c>
      <c r="T6" s="1" t="s">
        <v>122</v>
      </c>
      <c r="U6" s="1" t="s">
        <v>123</v>
      </c>
      <c r="V6" s="1" t="s">
        <v>157</v>
      </c>
    </row>
    <row r="7" s="1" customFormat="1" spans="1:22">
      <c r="A7" s="3">
        <v>18167238268</v>
      </c>
      <c r="B7" s="1" t="s">
        <v>158</v>
      </c>
      <c r="C7" s="1" t="s">
        <v>159</v>
      </c>
      <c r="D7" s="1" t="s">
        <v>160</v>
      </c>
      <c r="E7" s="1" t="s">
        <v>161</v>
      </c>
      <c r="F7" s="1" t="s">
        <v>137</v>
      </c>
      <c r="G7" s="1" t="s">
        <v>112</v>
      </c>
      <c r="H7" s="1" t="s">
        <v>113</v>
      </c>
      <c r="I7" s="1" t="s">
        <v>162</v>
      </c>
      <c r="J7" s="1" t="s">
        <v>30</v>
      </c>
      <c r="K7" s="1" t="s">
        <v>163</v>
      </c>
      <c r="L7" s="1" t="s">
        <v>163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164</v>
      </c>
      <c r="S7" s="1" t="s">
        <v>121</v>
      </c>
      <c r="T7" s="1" t="s">
        <v>122</v>
      </c>
      <c r="U7" s="1" t="s">
        <v>123</v>
      </c>
      <c r="V7" s="1" t="s">
        <v>165</v>
      </c>
    </row>
    <row r="8" s="1" customFormat="1" spans="1:22">
      <c r="A8" s="3">
        <v>18034808311</v>
      </c>
      <c r="B8" s="1" t="s">
        <v>166</v>
      </c>
      <c r="C8" s="1" t="s">
        <v>167</v>
      </c>
      <c r="D8" s="1" t="s">
        <v>168</v>
      </c>
      <c r="E8" s="1" t="s">
        <v>169</v>
      </c>
      <c r="F8" s="1" t="s">
        <v>111</v>
      </c>
      <c r="G8" s="1" t="s">
        <v>112</v>
      </c>
      <c r="H8" s="1" t="s">
        <v>113</v>
      </c>
      <c r="I8" s="1" t="s">
        <v>170</v>
      </c>
      <c r="J8" s="1" t="s">
        <v>30</v>
      </c>
      <c r="K8" s="1" t="s">
        <v>171</v>
      </c>
      <c r="L8" s="1" t="s">
        <v>171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172</v>
      </c>
      <c r="S8" s="1" t="s">
        <v>121</v>
      </c>
      <c r="T8" s="1" t="s">
        <v>122</v>
      </c>
      <c r="U8" s="1" t="s">
        <v>123</v>
      </c>
      <c r="V8" s="1" t="s">
        <v>165</v>
      </c>
    </row>
    <row r="9" s="1" customFormat="1" spans="1:22">
      <c r="A9" s="3">
        <v>17889686306</v>
      </c>
      <c r="B9" s="1" t="s">
        <v>173</v>
      </c>
      <c r="C9" s="1" t="s">
        <v>174</v>
      </c>
      <c r="D9" s="1" t="s">
        <v>175</v>
      </c>
      <c r="E9" s="1" t="s">
        <v>176</v>
      </c>
      <c r="F9" s="1" t="s">
        <v>137</v>
      </c>
      <c r="G9" s="1" t="s">
        <v>112</v>
      </c>
      <c r="H9" s="1" t="s">
        <v>113</v>
      </c>
      <c r="I9" s="1" t="s">
        <v>177</v>
      </c>
      <c r="J9" s="1" t="s">
        <v>30</v>
      </c>
      <c r="K9" s="1" t="s">
        <v>178</v>
      </c>
      <c r="L9" s="1" t="s">
        <v>178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179</v>
      </c>
      <c r="S9" s="1" t="s">
        <v>121</v>
      </c>
      <c r="T9" s="1" t="s">
        <v>122</v>
      </c>
      <c r="U9" s="1" t="s">
        <v>123</v>
      </c>
      <c r="V9" s="1" t="s">
        <v>180</v>
      </c>
    </row>
    <row r="10" s="1" customFormat="1" spans="1:22">
      <c r="A10" s="3">
        <v>17769543782</v>
      </c>
      <c r="B10" s="1" t="s">
        <v>181</v>
      </c>
      <c r="C10" s="1" t="s">
        <v>182</v>
      </c>
      <c r="D10" s="1" t="s">
        <v>183</v>
      </c>
      <c r="E10" s="1" t="s">
        <v>184</v>
      </c>
      <c r="F10" s="1" t="s">
        <v>107</v>
      </c>
      <c r="G10" s="1" t="s">
        <v>112</v>
      </c>
      <c r="H10" s="1" t="s">
        <v>113</v>
      </c>
      <c r="I10" s="1" t="s">
        <v>185</v>
      </c>
      <c r="J10" s="1" t="s">
        <v>30</v>
      </c>
      <c r="K10" s="1" t="s">
        <v>186</v>
      </c>
      <c r="L10" s="1" t="s">
        <v>186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187</v>
      </c>
      <c r="S10" s="1" t="s">
        <v>121</v>
      </c>
      <c r="T10" s="1" t="s">
        <v>122</v>
      </c>
      <c r="U10" s="1" t="s">
        <v>123</v>
      </c>
      <c r="V10" s="1" t="s">
        <v>188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2022-09-08T03:01:16Z</dcterms:created>
  <dcterms:modified xsi:type="dcterms:W3CDTF">2022-09-08T03:20:56Z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3A79F63C2E834D8DBD817746582D5737</vt:lpwstr>
  </property>
  <property fmtid="{D5CDD505-2E9C-101B-9397-08002B2CF9AE}" pid="3" name="KSOProductBuildVer">
    <vt:lpwstr>2052-11.1.0.12358</vt:lpwstr>
  </property>
</Properties>
</file>