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<sst xmlns="http://schemas.openxmlformats.org/spreadsheetml/2006/main" count="382" uniqueCount="148">
  <si>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</si>
  <si>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</si>
  <si>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</si>
  <si>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</si>
  <si>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</si>
  <si>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</si>
  <si>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</si>
  <si>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</si>
  <si>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</si>
  <si>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20220905-20220911</t>
  </si>
  <si>
    <t>广州汇登信息科技有限公司（直连）</t>
  </si>
  <si>
    <t>4319408</t>
  </si>
  <si>
    <t>8974.00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</si>
  <si>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</si>
  <si>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</si>
  <si>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</si>
  <si>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</si>
  <si>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</si>
  <si>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</si>
  <si>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</si>
  <si>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</si>
  <si>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</si>
  <si>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</si>
  <si>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</si>
  <si>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</si>
  <si>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</si>
  <si>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</si>
  <si>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</si>
  <si>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</si>
  <si>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</si>
  <si>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4890921005615085765</t>
  </si>
  <si>
    <t>宜昌国宾半岛酒店（水悦城店）</t>
  </si>
  <si>
    <t>宜昌市</t>
  </si>
  <si>
    <t>本期应结</t>
  </si>
  <si>
    <t>2022-09-08~2022-09-09</t>
  </si>
  <si>
    <t>商务房(双床)</t>
  </si>
  <si>
    <t>胡繁</t>
  </si>
  <si>
    <t>1</t>
  </si>
  <si>
    <t>底价结算</t>
  </si>
  <si>
    <t>233.00</t>
  </si>
  <si>
    <t>25.89</t>
  </si>
  <si>
    <t>2682992</t>
  </si>
  <si>
    <t>719724</t>
  </si>
  <si>
    <t>4890921003245153532</t>
  </si>
  <si>
    <t>广州瑰丽酒店</t>
  </si>
  <si>
    <t>广州市</t>
  </si>
  <si>
    <t>2022-09-09~2022-09-11</t>
  </si>
  <si>
    <t>豪华江景客房</t>
  </si>
  <si>
    <t>谢楚杭</t>
  </si>
  <si>
    <t>2</t>
  </si>
  <si>
    <t>3976.00</t>
  </si>
  <si>
    <t>441.78</t>
  </si>
  <si>
    <t>2682732</t>
  </si>
  <si>
    <t>1074333</t>
  </si>
  <si>
    <t>4890921015547032957</t>
  </si>
  <si>
    <t>2022-09-10~2022-09-11</t>
  </si>
  <si>
    <t>李玟静</t>
  </si>
  <si>
    <t>2313.00</t>
  </si>
  <si>
    <t>257.00</t>
  </si>
  <si>
    <t>2686302</t>
  </si>
  <si>
    <t>4890921005004430709</t>
  </si>
  <si>
    <t>佛山顺德新世界酒店</t>
  </si>
  <si>
    <t>佛山市</t>
  </si>
  <si>
    <t>高级客房</t>
  </si>
  <si>
    <t>李顶伟</t>
  </si>
  <si>
    <t>339.00</t>
  </si>
  <si>
    <t>37.67</t>
  </si>
  <si>
    <t>2682539</t>
  </si>
  <si>
    <t>401991</t>
  </si>
  <si>
    <t>4890921020120891013</t>
  </si>
  <si>
    <t>石通</t>
  </si>
  <si>
    <t>2113.00</t>
  </si>
  <si>
    <t>234.78</t>
  </si>
  <si>
    <t>2686763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</si>
  <si>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</si>
  <si>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</si>
  <si>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</si>
  <si>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</si>
  <si>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</si>
  <si>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</si>
  <si>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</si>
  <si>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</si>
  <si>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</si>
  <si>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</si>
  <si>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</si>
  <si>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非打包</t>
  </si>
  <si>
    <t>新客周末专享酒店红包</t>
  </si>
  <si>
    <t>338944100293006196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</si>
  <si>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</si>
  <si>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</si>
  <si>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</si>
  <si>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</si>
  <si>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</si>
  <si>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</si>
  <si>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</si>
  <si>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</si>
  <si>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</si>
  <si>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</si>
  <si>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</si>
  <si>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</si>
  <si>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</si>
  <si>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</si>
  <si>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</si>
  <si>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A220913141218481</t>
  </si>
  <si>
    <t>A220913141237481</t>
  </si>
  <si>
    <t>总计：8974元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</si>
  <si>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</si>
  <si>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</si>
  <si>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</si>
  <si>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</si>
  <si>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</si>
  <si>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</si>
  <si>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</si>
  <si>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</si>
  <si>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</si>
  <si>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</si>
  <si>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</si>
  <si>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</si>
  <si>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</si>
  <si>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</si>
  <si>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</si>
  <si>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</si>
  <si>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</si>
  <si>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</si>
  <si>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</si>
  <si>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</si>
  <si>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</si>
  <si>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2022-09-10</t>
  </si>
  <si>
    <t>2022-09-11</t>
  </si>
  <si>
    <t>退房日周结</t>
  </si>
  <si>
    <t>RMB</t>
  </si>
  <si>
    <t>0</t>
  </si>
  <si>
    <t>美团汇登国内直连</t>
  </si>
  <si>
    <t>01.011020</t>
  </si>
  <si>
    <t>2022-09-10 22:17:10</t>
  </si>
  <si>
    <t>否</t>
  </si>
  <si>
    <t>广州汇登信息科技有限公司</t>
  </si>
  <si>
    <t>直采</t>
  </si>
  <si>
    <t>中国</t>
  </si>
  <si>
    <t>2022-09-10 16:26:27</t>
  </si>
  <si>
    <t>2022-09-08</t>
  </si>
  <si>
    <t>国宾半岛酒店（宜昌水悦城店）</t>
  </si>
  <si>
    <t>2022-09-09</t>
  </si>
  <si>
    <t>2022-09-08 09:36:24</t>
  </si>
  <si>
    <t>直连</t>
  </si>
  <si>
    <t>2022-09-08 08:08:21</t>
  </si>
  <si>
    <t>2022-09-07</t>
  </si>
  <si>
    <t>2022-09-07 21:44:40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</si>
</sst>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opLeftCell="E1" workbookViewId="0">
      <selection activeCell="E1" sqref="$A1:$XFD1048576"/>
    </sheetView>
  </sheetViews>
  <sheetFormatPr defaultColWidth="8.83333333333333" defaultRowHeight="13.5" outlineLevelRow="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44</v>
      </c>
      <c r="C3" t="s">
        <v>45</v>
      </c>
      <c r="D3" t="s">
        <v>33</v>
      </c>
      <c r="E3" t="s">
        <v>46</v>
      </c>
      <c r="F3" t="s">
        <v>47</v>
      </c>
      <c r="G3" t="s">
        <v>48</v>
      </c>
      <c r="H3" t="s">
        <v>49</v>
      </c>
      <c r="I3" t="s">
        <v>38</v>
      </c>
      <c r="J3" t="s">
        <v>50</v>
      </c>
      <c r="K3" t="s">
        <v>50</v>
      </c>
      <c r="L3" t="s">
        <v>51</v>
      </c>
      <c r="M3" t="s">
        <v>13</v>
      </c>
      <c r="N3" t="s">
        <v>13</v>
      </c>
      <c r="O3" t="s">
        <v>13</v>
      </c>
      <c r="P3" t="s">
        <v>13</v>
      </c>
      <c r="Q3" t="s">
        <v>52</v>
      </c>
      <c r="R3" t="s">
        <v>52</v>
      </c>
      <c r="S3" t="s">
        <v>53</v>
      </c>
    </row>
    <row r="4" spans="1:19">
      <c r="A4" t="s">
        <v>54</v>
      </c>
      <c r="B4" t="s">
        <v>44</v>
      </c>
      <c r="C4" t="s">
        <v>45</v>
      </c>
      <c r="D4" t="s">
        <v>33</v>
      </c>
      <c r="E4" t="s">
        <v>55</v>
      </c>
      <c r="F4" t="s">
        <v>47</v>
      </c>
      <c r="G4" t="s">
        <v>56</v>
      </c>
      <c r="H4" t="s">
        <v>37</v>
      </c>
      <c r="I4" t="s">
        <v>38</v>
      </c>
      <c r="J4" t="s">
        <v>57</v>
      </c>
      <c r="K4" t="s">
        <v>57</v>
      </c>
      <c r="L4" t="s">
        <v>58</v>
      </c>
      <c r="M4" t="s">
        <v>13</v>
      </c>
      <c r="N4" t="s">
        <v>13</v>
      </c>
      <c r="O4" t="s">
        <v>13</v>
      </c>
      <c r="P4" t="s">
        <v>13</v>
      </c>
      <c r="Q4" t="s">
        <v>59</v>
      </c>
      <c r="R4" t="s">
        <v>59</v>
      </c>
      <c r="S4" t="s">
        <v>53</v>
      </c>
    </row>
    <row r="5" spans="1:19">
      <c r="A5" t="s">
        <v>60</v>
      </c>
      <c r="B5" t="s">
        <v>61</v>
      </c>
      <c r="C5" t="s">
        <v>62</v>
      </c>
      <c r="D5" t="s">
        <v>33</v>
      </c>
      <c r="E5" t="s">
        <v>55</v>
      </c>
      <c r="F5" t="s">
        <v>63</v>
      </c>
      <c r="G5" t="s">
        <v>64</v>
      </c>
      <c r="H5" t="s">
        <v>37</v>
      </c>
      <c r="I5" t="s">
        <v>38</v>
      </c>
      <c r="J5" t="s">
        <v>65</v>
      </c>
      <c r="K5" t="s">
        <v>65</v>
      </c>
      <c r="L5" t="s">
        <v>66</v>
      </c>
      <c r="M5" t="s">
        <v>13</v>
      </c>
      <c r="N5" t="s">
        <v>13</v>
      </c>
      <c r="O5" t="s">
        <v>13</v>
      </c>
      <c r="P5" t="s">
        <v>13</v>
      </c>
      <c r="Q5" t="s">
        <v>67</v>
      </c>
      <c r="R5" t="s">
        <v>67</v>
      </c>
      <c r="S5" t="s">
        <v>68</v>
      </c>
    </row>
    <row r="6" spans="1:19">
      <c r="A6" t="s">
        <v>69</v>
      </c>
      <c r="B6" t="s">
        <v>44</v>
      </c>
      <c r="C6" t="s">
        <v>45</v>
      </c>
      <c r="D6" t="s">
        <v>33</v>
      </c>
      <c r="E6" t="s">
        <v>55</v>
      </c>
      <c r="F6" t="s">
        <v>47</v>
      </c>
      <c r="G6" t="s">
        <v>70</v>
      </c>
      <c r="H6" t="s">
        <v>37</v>
      </c>
      <c r="I6" t="s">
        <v>38</v>
      </c>
      <c r="J6" t="s">
        <v>71</v>
      </c>
      <c r="K6" t="s">
        <v>71</v>
      </c>
      <c r="L6" t="s">
        <v>72</v>
      </c>
      <c r="M6" t="s">
        <v>13</v>
      </c>
      <c r="N6" t="s">
        <v>13</v>
      </c>
      <c r="O6" t="s">
        <v>13</v>
      </c>
      <c r="P6" t="s">
        <v>13</v>
      </c>
      <c r="Q6" t="s">
        <v>73</v>
      </c>
      <c r="R6" t="s">
        <v>73</v>
      </c>
      <c r="S6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74</v>
      </c>
      <c r="D1" t="s">
        <v>75</v>
      </c>
      <c r="E1" t="s">
        <v>18</v>
      </c>
      <c r="F1" t="s">
        <v>19</v>
      </c>
      <c r="G1" t="s">
        <v>20</v>
      </c>
      <c r="H1" t="s">
        <v>76</v>
      </c>
      <c r="I1" t="s">
        <v>22</v>
      </c>
      <c r="J1" t="s">
        <v>77</v>
      </c>
      <c r="K1" t="s">
        <v>78</v>
      </c>
      <c r="L1" t="s">
        <v>79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80</v>
      </c>
    </row>
    <row r="2" spans="1:18">
      <c r="A2" t="s">
        <v>81</v>
      </c>
      <c r="B2" t="s">
        <v>81</v>
      </c>
      <c r="C2" t="s">
        <v>81</v>
      </c>
      <c r="D2" t="s">
        <v>81</v>
      </c>
      <c r="E2" t="s">
        <v>81</v>
      </c>
      <c r="F2" t="s">
        <v>81</v>
      </c>
      <c r="G2" t="s">
        <v>81</v>
      </c>
      <c r="H2" t="s">
        <v>81</v>
      </c>
      <c r="I2" t="s">
        <v>81</v>
      </c>
      <c r="J2" t="s">
        <v>81</v>
      </c>
      <c r="K2" t="s">
        <v>81</v>
      </c>
      <c r="L2" t="s">
        <v>81</v>
      </c>
      <c r="M2" t="s">
        <v>81</v>
      </c>
      <c r="N2" t="s">
        <v>81</v>
      </c>
      <c r="O2" t="s">
        <v>81</v>
      </c>
      <c r="P2" t="s">
        <v>81</v>
      </c>
      <c r="Q2" t="s">
        <v>81</v>
      </c>
      <c r="R2" t="s">
        <v>81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3.5" outlineLevelRow="1"/>
  <cols>
    <col min="9" max="9" width="13.3333333333333" customWidth="1"/>
  </cols>
  <sheetData>
    <row r="1" spans="1:15">
      <c r="A1" t="s">
        <v>15</v>
      </c>
      <c r="B1" t="s">
        <v>16</v>
      </c>
      <c r="C1" t="s">
        <v>74</v>
      </c>
      <c r="D1" t="s">
        <v>75</v>
      </c>
      <c r="E1" t="s">
        <v>18</v>
      </c>
      <c r="F1" t="s">
        <v>19</v>
      </c>
      <c r="G1" t="s">
        <v>20</v>
      </c>
      <c r="H1" t="s">
        <v>22</v>
      </c>
      <c r="I1" t="s">
        <v>82</v>
      </c>
      <c r="J1" t="s">
        <v>83</v>
      </c>
      <c r="K1" t="s">
        <v>84</v>
      </c>
      <c r="L1" t="s">
        <v>27</v>
      </c>
      <c r="M1" t="s">
        <v>28</v>
      </c>
      <c r="N1" t="s">
        <v>29</v>
      </c>
      <c r="O1" t="s">
        <v>80</v>
      </c>
    </row>
    <row r="2" spans="1:15">
      <c r="A2" t="s">
        <v>61</v>
      </c>
      <c r="B2" t="s">
        <v>81</v>
      </c>
      <c r="C2" t="s">
        <v>60</v>
      </c>
      <c r="D2" t="s">
        <v>85</v>
      </c>
      <c r="E2" t="s">
        <v>55</v>
      </c>
      <c r="F2" t="s">
        <v>63</v>
      </c>
      <c r="G2" t="s">
        <v>64</v>
      </c>
      <c r="H2" t="s">
        <v>81</v>
      </c>
      <c r="I2" t="s">
        <v>13</v>
      </c>
      <c r="J2" t="s">
        <v>86</v>
      </c>
      <c r="K2" t="s">
        <v>87</v>
      </c>
      <c r="L2" t="s">
        <v>67</v>
      </c>
      <c r="M2" t="s">
        <v>67</v>
      </c>
      <c r="N2" t="s">
        <v>68</v>
      </c>
      <c r="O2" t="s">
        <v>88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89</v>
      </c>
      <c r="B1" t="s">
        <v>90</v>
      </c>
      <c r="C1" t="s">
        <v>6</v>
      </c>
      <c r="D1" t="s">
        <v>91</v>
      </c>
      <c r="E1" t="s">
        <v>92</v>
      </c>
      <c r="F1" t="s">
        <v>93</v>
      </c>
      <c r="G1" t="s">
        <v>94</v>
      </c>
    </row>
    <row r="2" spans="1:7">
      <c r="A2" t="s">
        <v>81</v>
      </c>
      <c r="B2" t="s">
        <v>81</v>
      </c>
      <c r="C2" t="s">
        <v>81</v>
      </c>
      <c r="D2" t="s">
        <v>81</v>
      </c>
      <c r="E2" t="s">
        <v>81</v>
      </c>
      <c r="F2" t="s">
        <v>81</v>
      </c>
      <c r="G2" t="s">
        <v>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95</v>
      </c>
      <c r="C1" t="s">
        <v>74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7</v>
      </c>
    </row>
    <row r="2" spans="1:10">
      <c r="A2" t="s">
        <v>81</v>
      </c>
      <c r="B2" t="s">
        <v>81</v>
      </c>
      <c r="C2" t="s">
        <v>81</v>
      </c>
      <c r="D2" t="s">
        <v>81</v>
      </c>
      <c r="E2" t="s">
        <v>81</v>
      </c>
      <c r="F2" t="s">
        <v>81</v>
      </c>
      <c r="G2" t="s">
        <v>81</v>
      </c>
      <c r="H2" t="s">
        <v>81</v>
      </c>
      <c r="I2" t="s">
        <v>81</v>
      </c>
      <c r="J2" t="s">
        <v>81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4" sqref="A14:B16"/>
    </sheetView>
  </sheetViews>
  <sheetFormatPr defaultColWidth="8.83333333333333" defaultRowHeight="13.5" outlineLevelCol="7"/>
  <cols>
    <col min="1" max="1" width="24.875" customWidth="1"/>
    <col min="2" max="2" width="23.625" customWidth="1"/>
    <col min="6" max="6" width="8.75" customWidth="1"/>
  </cols>
  <sheetData>
    <row r="1" spans="1:7">
      <c r="A1" t="s">
        <v>14</v>
      </c>
      <c r="B1" t="s">
        <v>18</v>
      </c>
      <c r="C1" t="s">
        <v>8</v>
      </c>
      <c r="G1" t="s">
        <v>102</v>
      </c>
    </row>
    <row r="2" spans="1:8">
      <c r="A2" t="s">
        <v>30</v>
      </c>
      <c r="B2" t="s">
        <v>34</v>
      </c>
      <c r="C2" s="3">
        <v>233</v>
      </c>
      <c r="D2" t="str">
        <f>VLOOKUP(A2,HOP!A:L,12,0)</f>
        <v>233.00</v>
      </c>
      <c r="E2" t="str">
        <f>VLOOKUP(A2,HOP!A:C,3,0)</f>
        <v>2682992</v>
      </c>
      <c r="F2">
        <f>C2-D2</f>
        <v>0</v>
      </c>
      <c r="G2" t="str">
        <f>$G$1&amp;E2</f>
        <v>，2682992</v>
      </c>
      <c r="H2" t="str">
        <f>VLOOKUP(A2,HOP!A:U,21,0)</f>
        <v>直连</v>
      </c>
    </row>
    <row r="3" spans="1:8">
      <c r="A3" t="s">
        <v>43</v>
      </c>
      <c r="B3" t="s">
        <v>46</v>
      </c>
      <c r="C3" s="3">
        <v>3976</v>
      </c>
      <c r="D3" t="str">
        <f>VLOOKUP(A3,HOP!A:L,12,0)</f>
        <v>3976.00</v>
      </c>
      <c r="E3" t="str">
        <f>VLOOKUP(A3,HOP!A:C,3,0)</f>
        <v>2682732</v>
      </c>
      <c r="F3">
        <f>C3-D3</f>
        <v>0</v>
      </c>
      <c r="G3" t="str">
        <f>$G$1&amp;E3</f>
        <v>，2682732</v>
      </c>
      <c r="H3" t="str">
        <f>VLOOKUP(A3,HOP!A:U,21,0)</f>
        <v>直采</v>
      </c>
    </row>
    <row r="4" spans="1:8">
      <c r="A4" t="s">
        <v>54</v>
      </c>
      <c r="B4" t="s">
        <v>55</v>
      </c>
      <c r="C4" s="3">
        <v>2313</v>
      </c>
      <c r="D4" t="str">
        <f>VLOOKUP(A4,HOP!A:L,12,0)</f>
        <v>2313.00</v>
      </c>
      <c r="E4" t="str">
        <f>VLOOKUP(A4,HOP!A:C,3,0)</f>
        <v>2686302</v>
      </c>
      <c r="F4">
        <f>C4-D4</f>
        <v>0</v>
      </c>
      <c r="G4" t="str">
        <f>$G$1&amp;E4</f>
        <v>，2686302</v>
      </c>
      <c r="H4" t="str">
        <f>VLOOKUP(A4,HOP!A:U,21,0)</f>
        <v>直采</v>
      </c>
    </row>
    <row r="5" spans="1:8">
      <c r="A5" t="s">
        <v>60</v>
      </c>
      <c r="B5" t="s">
        <v>55</v>
      </c>
      <c r="C5" s="3">
        <v>339</v>
      </c>
      <c r="D5" t="str">
        <f>VLOOKUP(A5,HOP!A:L,12,0)</f>
        <v>339.00</v>
      </c>
      <c r="E5" t="str">
        <f>VLOOKUP(A5,HOP!A:C,3,0)</f>
        <v>2682539</v>
      </c>
      <c r="F5">
        <f>C5-D5</f>
        <v>0</v>
      </c>
      <c r="G5" t="str">
        <f>$G$1&amp;E5</f>
        <v>，2682539</v>
      </c>
      <c r="H5" t="str">
        <f>VLOOKUP(A5,HOP!A:U,21,0)</f>
        <v>直连</v>
      </c>
    </row>
    <row r="6" spans="1:8">
      <c r="A6" t="s">
        <v>69</v>
      </c>
      <c r="B6" t="s">
        <v>55</v>
      </c>
      <c r="C6" s="3">
        <v>2113</v>
      </c>
      <c r="D6" t="str">
        <f>VLOOKUP(A6,HOP!A:L,12,0)</f>
        <v>2113.00</v>
      </c>
      <c r="E6" t="str">
        <f>VLOOKUP(A6,HOP!A:C,3,0)</f>
        <v>2686763</v>
      </c>
      <c r="F6">
        <f>C6-D6</f>
        <v>0</v>
      </c>
      <c r="G6" t="str">
        <f>$G$1&amp;E6</f>
        <v>，2686763</v>
      </c>
      <c r="H6" t="str">
        <f>VLOOKUP(A6,HOP!A:U,21,0)</f>
        <v>直采</v>
      </c>
    </row>
    <row r="8" spans="3:3">
      <c r="C8">
        <f>SUM(C2:C7)</f>
        <v>8974</v>
      </c>
    </row>
    <row r="9" spans="3:3">
      <c r="C9" t="s">
        <v>12</v>
      </c>
    </row>
    <row r="14" spans="1:2">
      <c r="A14" t="s">
        <v>103</v>
      </c>
      <c r="B14">
        <v>8402</v>
      </c>
    </row>
    <row r="15" spans="1:2">
      <c r="A15" t="s">
        <v>104</v>
      </c>
      <c r="B15">
        <v>572</v>
      </c>
    </row>
    <row r="16" spans="1:2">
      <c r="A16" t="s">
        <v>105</v>
      </c>
      <c r="B16">
        <f>SUM(B14:B15)</f>
        <v>8974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" sqref="D$1:D$1048576"/>
    </sheetView>
  </sheetViews>
  <sheetFormatPr defaultColWidth="8" defaultRowHeight="12.75" outlineLevelRow="5"/>
  <cols>
    <col min="1" max="16383" width="8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15</v>
      </c>
      <c r="E1" s="2" t="s">
        <v>109</v>
      </c>
      <c r="F1" s="2" t="s">
        <v>110</v>
      </c>
      <c r="G1" s="2" t="s">
        <v>111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1" t="s">
        <v>69</v>
      </c>
      <c r="B2" s="1" t="s">
        <v>127</v>
      </c>
      <c r="C2" s="1" t="s">
        <v>73</v>
      </c>
      <c r="D2" s="1" t="s">
        <v>44</v>
      </c>
      <c r="E2" s="1" t="s">
        <v>70</v>
      </c>
      <c r="F2" s="1" t="s">
        <v>127</v>
      </c>
      <c r="G2" s="1" t="s">
        <v>128</v>
      </c>
      <c r="H2" s="1" t="s">
        <v>129</v>
      </c>
      <c r="I2" s="1" t="s">
        <v>71</v>
      </c>
      <c r="J2" s="1" t="s">
        <v>130</v>
      </c>
      <c r="K2" s="1" t="s">
        <v>71</v>
      </c>
      <c r="L2" s="1" t="s">
        <v>71</v>
      </c>
      <c r="M2" s="1" t="s">
        <v>131</v>
      </c>
      <c r="N2" s="1" t="s">
        <v>131</v>
      </c>
      <c r="O2" s="1" t="s">
        <v>13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  <c r="V2" s="1" t="s">
        <v>138</v>
      </c>
    </row>
    <row r="3" s="1" customFormat="1" spans="1:22">
      <c r="A3" s="1" t="s">
        <v>54</v>
      </c>
      <c r="B3" s="1" t="s">
        <v>127</v>
      </c>
      <c r="C3" s="1" t="s">
        <v>59</v>
      </c>
      <c r="D3" s="1" t="s">
        <v>44</v>
      </c>
      <c r="E3" s="1" t="s">
        <v>56</v>
      </c>
      <c r="F3" s="1" t="s">
        <v>127</v>
      </c>
      <c r="G3" s="1" t="s">
        <v>128</v>
      </c>
      <c r="H3" s="1" t="s">
        <v>129</v>
      </c>
      <c r="I3" s="1" t="s">
        <v>57</v>
      </c>
      <c r="J3" s="1" t="s">
        <v>130</v>
      </c>
      <c r="K3" s="1" t="s">
        <v>57</v>
      </c>
      <c r="L3" s="1" t="s">
        <v>57</v>
      </c>
      <c r="M3" s="1" t="s">
        <v>131</v>
      </c>
      <c r="N3" s="1" t="s">
        <v>131</v>
      </c>
      <c r="O3" s="1" t="s">
        <v>13</v>
      </c>
      <c r="P3" s="1" t="s">
        <v>132</v>
      </c>
      <c r="Q3" s="1" t="s">
        <v>133</v>
      </c>
      <c r="R3" s="1" t="s">
        <v>139</v>
      </c>
      <c r="S3" s="1" t="s">
        <v>135</v>
      </c>
      <c r="T3" s="1" t="s">
        <v>136</v>
      </c>
      <c r="U3" s="1" t="s">
        <v>137</v>
      </c>
      <c r="V3" s="1" t="s">
        <v>138</v>
      </c>
    </row>
    <row r="4" s="1" customFormat="1" spans="1:22">
      <c r="A4" s="1" t="s">
        <v>30</v>
      </c>
      <c r="B4" s="1" t="s">
        <v>140</v>
      </c>
      <c r="C4" s="1" t="s">
        <v>41</v>
      </c>
      <c r="D4" s="1" t="s">
        <v>141</v>
      </c>
      <c r="E4" s="1" t="s">
        <v>36</v>
      </c>
      <c r="F4" s="1" t="s">
        <v>140</v>
      </c>
      <c r="G4" s="1" t="s">
        <v>142</v>
      </c>
      <c r="H4" s="1" t="s">
        <v>129</v>
      </c>
      <c r="I4" s="1" t="s">
        <v>39</v>
      </c>
      <c r="J4" s="1" t="s">
        <v>130</v>
      </c>
      <c r="K4" s="1" t="s">
        <v>39</v>
      </c>
      <c r="L4" s="1" t="s">
        <v>39</v>
      </c>
      <c r="M4" s="1" t="s">
        <v>131</v>
      </c>
      <c r="N4" s="1" t="s">
        <v>131</v>
      </c>
      <c r="O4" s="1" t="s">
        <v>13</v>
      </c>
      <c r="P4" s="1" t="s">
        <v>132</v>
      </c>
      <c r="Q4" s="1" t="s">
        <v>133</v>
      </c>
      <c r="R4" s="1" t="s">
        <v>143</v>
      </c>
      <c r="S4" s="1" t="s">
        <v>135</v>
      </c>
      <c r="T4" s="1" t="s">
        <v>136</v>
      </c>
      <c r="U4" s="1" t="s">
        <v>144</v>
      </c>
      <c r="V4" s="1" t="s">
        <v>138</v>
      </c>
    </row>
    <row r="5" s="1" customFormat="1" spans="1:22">
      <c r="A5" s="1" t="s">
        <v>43</v>
      </c>
      <c r="B5" s="1" t="s">
        <v>140</v>
      </c>
      <c r="C5" s="1" t="s">
        <v>52</v>
      </c>
      <c r="D5" s="1" t="s">
        <v>44</v>
      </c>
      <c r="E5" s="1" t="s">
        <v>48</v>
      </c>
      <c r="F5" s="1" t="s">
        <v>142</v>
      </c>
      <c r="G5" s="1" t="s">
        <v>128</v>
      </c>
      <c r="H5" s="1" t="s">
        <v>129</v>
      </c>
      <c r="I5" s="1" t="s">
        <v>50</v>
      </c>
      <c r="J5" s="1" t="s">
        <v>130</v>
      </c>
      <c r="K5" s="1" t="s">
        <v>50</v>
      </c>
      <c r="L5" s="1" t="s">
        <v>50</v>
      </c>
      <c r="M5" s="1" t="s">
        <v>131</v>
      </c>
      <c r="N5" s="1" t="s">
        <v>131</v>
      </c>
      <c r="O5" s="1" t="s">
        <v>13</v>
      </c>
      <c r="P5" s="1" t="s">
        <v>132</v>
      </c>
      <c r="Q5" s="1" t="s">
        <v>133</v>
      </c>
      <c r="R5" s="1" t="s">
        <v>145</v>
      </c>
      <c r="S5" s="1" t="s">
        <v>135</v>
      </c>
      <c r="T5" s="1" t="s">
        <v>136</v>
      </c>
      <c r="U5" s="1" t="s">
        <v>137</v>
      </c>
      <c r="V5" s="1" t="s">
        <v>138</v>
      </c>
    </row>
    <row r="6" s="1" customFormat="1" spans="1:22">
      <c r="A6" s="1" t="s">
        <v>60</v>
      </c>
      <c r="B6" s="1" t="s">
        <v>146</v>
      </c>
      <c r="C6" s="1" t="s">
        <v>67</v>
      </c>
      <c r="D6" s="1" t="s">
        <v>61</v>
      </c>
      <c r="E6" s="1" t="s">
        <v>64</v>
      </c>
      <c r="F6" s="1" t="s">
        <v>127</v>
      </c>
      <c r="G6" s="1" t="s">
        <v>128</v>
      </c>
      <c r="H6" s="1" t="s">
        <v>129</v>
      </c>
      <c r="I6" s="1" t="s">
        <v>65</v>
      </c>
      <c r="J6" s="1" t="s">
        <v>130</v>
      </c>
      <c r="K6" s="1" t="s">
        <v>65</v>
      </c>
      <c r="L6" s="1" t="s">
        <v>65</v>
      </c>
      <c r="M6" s="1" t="s">
        <v>131</v>
      </c>
      <c r="N6" s="1" t="s">
        <v>131</v>
      </c>
      <c r="O6" s="1" t="s">
        <v>13</v>
      </c>
      <c r="P6" s="1" t="s">
        <v>132</v>
      </c>
      <c r="Q6" s="1" t="s">
        <v>133</v>
      </c>
      <c r="R6" s="1" t="s">
        <v>147</v>
      </c>
      <c r="S6" s="1" t="s">
        <v>135</v>
      </c>
      <c r="T6" s="1" t="s">
        <v>136</v>
      </c>
      <c r="U6" s="1" t="s">
        <v>144</v>
      </c>
      <c r="V6" s="1" t="s">
        <v>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2022-09-13T06:12:23Z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175EC520413343EAB2154EDF3028EA6E</vt:lpwstr>
  </property>
  <property fmtid="{D5CDD505-2E9C-101B-9397-08002B2CF9AE}" pid="3" name="KSOProductBuildVer">
    <vt:lpwstr>2052-11.1.0.12358</vt:lpwstr>
  </property>
</Properties>
</file>