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</definedName>
  </definedNames>
  <calcPr calcId="144525"/>
</workbook>
</file>

<file path=xl/sharedStrings.xml><?xml version="1.0" encoding="utf-8"?>
<sst xmlns="http://schemas.openxmlformats.org/spreadsheetml/2006/main" count="699" uniqueCount="309">
  <si>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</si>
  <si>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</si>
  <si>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</si>
  <si>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</si>
  <si>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</si>
  <si>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</si>
  <si>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</si>
  <si>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</si>
  <si>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</si>
  <si>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</si>
  <si>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</si>
  <si>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</si>
  <si>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</si>
  <si>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</si>
  <si>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</si>
  <si>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</si>
  <si>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</si>
  <si>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</si>
  <si>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</si>
  <si>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</si>
  <si>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</si>
  <si>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</si>
  <si>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</si>
  <si>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</si>
  <si>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</si>
  <si>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17656949561	</t>
  </si>
  <si>
    <t>Ctrip</t>
  </si>
  <si>
    <t>正常</t>
  </si>
  <si>
    <t>[多伦多]多伦多中心假日酒店(Holiday Inn Toronto Downtown Centre, an Ihg Hotel)(8721625)</t>
  </si>
  <si>
    <t>标准房&lt;2人入住&gt;&lt;不退款&gt;</t>
  </si>
  <si>
    <t>USD</t>
  </si>
  <si>
    <t>Spizziri/Carla</t>
  </si>
  <si>
    <t>CA6352220912USD-W</t>
  </si>
  <si>
    <t>未提现</t>
  </si>
  <si>
    <t>携程开票</t>
  </si>
  <si>
    <t xml:space="preserve">2468944	</t>
  </si>
  <si>
    <t xml:space="preserve">49429739	</t>
  </si>
  <si>
    <t xml:space="preserve">18188317752	</t>
  </si>
  <si>
    <t>[曼谷]曼谷大都会酒店(Como Metropolitan Bangkok)(7240985)</t>
  </si>
  <si>
    <t>城市房&lt;2人入住&gt;&lt;不退款&gt;</t>
  </si>
  <si>
    <t>Han/goeun</t>
  </si>
  <si>
    <t xml:space="preserve">2600744	</t>
  </si>
  <si>
    <t xml:space="preserve">1250148	</t>
  </si>
  <si>
    <t xml:space="preserve">18260503239	</t>
  </si>
  <si>
    <t>[劳德代尔堡]劳德代尔海滩索尼斯塔堡酒店(Sonesta Fort Lauderdale Beach)(16068147)</t>
  </si>
  <si>
    <t>海洋房（特大床，优选）&lt;2人入住&gt;&lt;不退款&gt;</t>
  </si>
  <si>
    <t>hildebrand/david bruce</t>
  </si>
  <si>
    <t xml:space="preserve">	</t>
  </si>
  <si>
    <t xml:space="preserve">9866675	</t>
  </si>
  <si>
    <t xml:space="preserve">18303510715	</t>
  </si>
  <si>
    <t>[蒙特利尔]蒙特利尔中心科洛姆酒店(Hotel Chrome Montreal Centre-Ville)(23878733)</t>
  </si>
  <si>
    <t>标准大床房(至少连住2晚及以上)&lt;2人入住&gt;&lt;不退款&gt;</t>
  </si>
  <si>
    <t>Schols/Kelly</t>
  </si>
  <si>
    <t xml:space="preserve">166828	</t>
  </si>
  <si>
    <t xml:space="preserve">18377875146	</t>
  </si>
  <si>
    <t>[韦斯特利]逸景酒店(Pleasant View Inn)(39964404)</t>
  </si>
  <si>
    <t>标准间1张大床&lt;2人入住&gt;&lt;不退款&gt;</t>
  </si>
  <si>
    <t>Bales/Melissa</t>
  </si>
  <si>
    <t xml:space="preserve">1975793593	</t>
  </si>
  <si>
    <t xml:space="preserve">18396347015	</t>
  </si>
  <si>
    <t>[克利尔沃特海滩]克利尔沃特海滩酒店(Clearwater Beach Hotel)(39964756)</t>
  </si>
  <si>
    <t>双人房2张双人床&lt;2人入住&gt;&lt;不退款&gt;</t>
  </si>
  <si>
    <t>Biddle/Rodney</t>
  </si>
  <si>
    <t xml:space="preserve">2621367	</t>
  </si>
  <si>
    <t xml:space="preserve">549943	</t>
  </si>
  <si>
    <t xml:space="preserve">18489787185	</t>
  </si>
  <si>
    <t>[曼努埃尔安东尼奥]图勒马尔度假村(Tulemar Resort)(40016194)</t>
  </si>
  <si>
    <t>图勒马尔平房&lt;不退款&gt;&lt;2人入住&gt;</t>
  </si>
  <si>
    <t>moghim/soroush</t>
  </si>
  <si>
    <t xml:space="preserve">2630737	</t>
  </si>
  <si>
    <t xml:space="preserve">1982297026	</t>
  </si>
  <si>
    <t xml:space="preserve">18695152139	</t>
  </si>
  <si>
    <t>[劳德代尔堡]劳德代尔堡皇家海滩宫殿酒店(Royal Beach Palace)(39898482)</t>
  </si>
  <si>
    <t>标准别墅1张特大床&lt;不退款&gt;&lt;2人入住&gt;</t>
  </si>
  <si>
    <t>Guerra/Marianela</t>
  </si>
  <si>
    <t xml:space="preserve">18708870870	</t>
  </si>
  <si>
    <t>[阿什兰]阿什兰休闲酒店(Relax Inn at Ashland)(39927725)</t>
  </si>
  <si>
    <t>标准间1张大床&lt;不退款&gt;&lt;2人入住&gt;</t>
  </si>
  <si>
    <t>Rogers/Vivian,Brumbaugh/Sofia</t>
  </si>
  <si>
    <t xml:space="preserve">18719456314	</t>
  </si>
  <si>
    <t>[弗洛伦斯]斯特里克林酒店(The Stricklin Hotel)(39890776)</t>
  </si>
  <si>
    <t>标准间1特大床&lt;不退款&gt;&lt;2人入住&gt;</t>
  </si>
  <si>
    <t>Cantu/Allen</t>
  </si>
  <si>
    <t xml:space="preserve">2652289	</t>
  </si>
  <si>
    <t xml:space="preserve">EXP-1993250260	</t>
  </si>
  <si>
    <t xml:space="preserve">18744658139	</t>
  </si>
  <si>
    <t>[维罗纳]转石娱乐场度假酒店(Turning Stone Resort and Casino)(42723402)</t>
  </si>
  <si>
    <t>豪华客房1张特大床（酒店）&lt;不退款&gt;&lt;2人入住&gt;</t>
  </si>
  <si>
    <t>Silva/Serge</t>
  </si>
  <si>
    <t xml:space="preserve">2654555	</t>
  </si>
  <si>
    <t xml:space="preserve">700517684	</t>
  </si>
  <si>
    <t xml:space="preserve">18776447386	</t>
  </si>
  <si>
    <t>[阿伯费尔迪]莫尼斯度假村(Moness Resort)(39561834)</t>
  </si>
  <si>
    <t>一居室别墅&lt;2人入住&gt;&lt;不退款&gt;</t>
  </si>
  <si>
    <t>Cunliffe/Emma,cunliffe/susan</t>
  </si>
  <si>
    <t xml:space="preserve">2657712	</t>
  </si>
  <si>
    <t xml:space="preserve">NM070606	</t>
  </si>
  <si>
    <t xml:space="preserve">18776942012	</t>
  </si>
  <si>
    <t>[圣伊内斯]丘马什娱乐场度假村(Chumash Casino Resort)(44798322)</t>
  </si>
  <si>
    <t>2张大床房&lt;2人入住&gt;&lt;不退款&gt;</t>
  </si>
  <si>
    <t>Norton/Jasmin</t>
  </si>
  <si>
    <t xml:space="preserve">Acknowledged	</t>
  </si>
  <si>
    <t xml:space="preserve">18814914864	</t>
  </si>
  <si>
    <t>[奥尔伯里]西顿艾瑞斯汽车旅馆(Seaton Arms Motor Inn)(39578421)</t>
  </si>
  <si>
    <t>双人房1张带沙发床的大床&lt;不退款&gt;&lt;2人入住&gt;</t>
  </si>
  <si>
    <t>Babu/Arun</t>
  </si>
  <si>
    <t xml:space="preserve">2661158	</t>
  </si>
  <si>
    <t xml:space="preserve">35194582	</t>
  </si>
  <si>
    <t>取消</t>
  </si>
  <si>
    <t xml:space="preserve">18910044266	</t>
  </si>
  <si>
    <t>[曼谷]曼谷大都会酒店(COMO Metropolitan Bangkok)(7240985)</t>
  </si>
  <si>
    <t xml:space="preserve">18919376435	</t>
  </si>
  <si>
    <t>[圣地亚哥]卡塔玛兰温泉度假酒店(Catamaran Resort and Spa)(17481954)</t>
  </si>
  <si>
    <t>园景2张大床房&lt;2人入住&gt;&lt;不退款&gt;</t>
  </si>
  <si>
    <t>Chang/Adler,Hua/Alexandra</t>
  </si>
  <si>
    <t xml:space="preserve">2679201	</t>
  </si>
  <si>
    <t xml:space="preserve">64071SE216421	</t>
  </si>
  <si>
    <t xml:space="preserve">18920142430	</t>
  </si>
  <si>
    <t>[哥打巴鲁]AAM 酒店(AAM Hotel)(39554771)</t>
  </si>
  <si>
    <t>客房1张大床&lt;2人入住&gt;&lt;不退款&gt;</t>
  </si>
  <si>
    <t>Haji Yusoff/Kamarool</t>
  </si>
  <si>
    <t xml:space="preserve">18925113607	</t>
  </si>
  <si>
    <t>[南雅加达]雅加达太贝特POP!酒店(POP! Hotel Tebet Jakarta)(9350066)</t>
  </si>
  <si>
    <t>客房&lt;2人入住&gt;&lt;不退款&gt;</t>
  </si>
  <si>
    <t>Arifin/Janner</t>
  </si>
  <si>
    <t xml:space="preserve">18936000309	</t>
  </si>
  <si>
    <t>[伯里亚]伯里亚家乡旅馆(Hometown Inn Berea)(39548801)</t>
  </si>
  <si>
    <t>客房2张双人床&lt;2人入住&gt;&lt;不退款&gt;</t>
  </si>
  <si>
    <t>Gancasz/James J.</t>
  </si>
  <si>
    <t xml:space="preserve">na	</t>
  </si>
  <si>
    <t xml:space="preserve">18946560055	</t>
  </si>
  <si>
    <t>[比亚里茨]比亚里茨普瑞米尔经典酒店(Premiere Classe Biarritz)(39519861)</t>
  </si>
  <si>
    <t>3张单人床房&lt;2人入住&gt;&lt;不退款&gt;</t>
  </si>
  <si>
    <t>Giles/Gustavo,Ezahara/Fatima</t>
  </si>
  <si>
    <t xml:space="preserve">33670UC005155	</t>
  </si>
  <si>
    <t>，</t>
  </si>
  <si>
    <t xml:space="preserve"> 2600744 出入账抵充为0，另外再生成工单收款USD 37.2， 已下补款单18910044266</t>
  </si>
  <si>
    <t>A220913102913481</t>
  </si>
  <si>
    <t>A220913103004481</t>
  </si>
  <si>
    <t>USD / THB 当前参考汇率: 36.301</t>
  </si>
  <si>
    <t xml:space="preserve">总计：5294.2 USD/
192184.75 THB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</si>
  <si>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</si>
  <si>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</si>
  <si>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</si>
  <si>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</si>
  <si>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</si>
  <si>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</si>
  <si>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</si>
  <si>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</si>
  <si>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</si>
  <si>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</si>
  <si>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</si>
  <si>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</si>
  <si>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</si>
  <si>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</si>
  <si>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</si>
  <si>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</si>
  <si>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</si>
  <si>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</si>
  <si>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</si>
  <si>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2022-09-09</t>
  </si>
  <si>
    <t>2685365</t>
  </si>
  <si>
    <t>巴黎兹钟楼酒店</t>
  </si>
  <si>
    <t>Giles Gustavo,Ezahara Fatima</t>
  </si>
  <si>
    <t>2022-09-10</t>
  </si>
  <si>
    <t>2022-09-11</t>
  </si>
  <si>
    <t>退房日周结</t>
  </si>
  <si>
    <t>439.42</t>
  </si>
  <si>
    <t>63.00</t>
  </si>
  <si>
    <t>0</t>
  </si>
  <si>
    <t>0.00</t>
  </si>
  <si>
    <t>携程国际直连(CIT)</t>
  </si>
  <si>
    <t>01.011176</t>
  </si>
  <si>
    <t>2022-09-09 23:55:30</t>
  </si>
  <si>
    <t>否</t>
  </si>
  <si>
    <t>汇智国际旅游发展有限公司</t>
  </si>
  <si>
    <t>直连</t>
  </si>
  <si>
    <t>法国</t>
  </si>
  <si>
    <t>2022-09-07</t>
  </si>
  <si>
    <t>2682459</t>
  </si>
  <si>
    <t>伯里亚家乡旅馆</t>
  </si>
  <si>
    <t>Gancasz James J.</t>
  </si>
  <si>
    <t>425.25</t>
  </si>
  <si>
    <t>61.00</t>
  </si>
  <si>
    <t>2022-09-07 21:02:50</t>
  </si>
  <si>
    <t>美国</t>
  </si>
  <si>
    <t>2022-09-06</t>
  </si>
  <si>
    <t>2681150</t>
  </si>
  <si>
    <t>雅加达太贝特POP!酒店</t>
  </si>
  <si>
    <t>Arifin Janner</t>
  </si>
  <si>
    <t>132.04</t>
  </si>
  <si>
    <t>19.00</t>
  </si>
  <si>
    <t>2022-09-06 18:32:46</t>
  </si>
  <si>
    <t>印度尼西亚</t>
  </si>
  <si>
    <t>2022-09-05</t>
  </si>
  <si>
    <t>2679840</t>
  </si>
  <si>
    <t>AAM 酒店</t>
  </si>
  <si>
    <t>Haji Yusoff Kamarool</t>
  </si>
  <si>
    <t>124.51</t>
  </si>
  <si>
    <t>18.00</t>
  </si>
  <si>
    <t>2022-09-05 15:26:33</t>
  </si>
  <si>
    <t>马来西亚</t>
  </si>
  <si>
    <t>2022-09-04</t>
  </si>
  <si>
    <t>2679201</t>
  </si>
  <si>
    <t>卡塔玛兰温泉度假酒店</t>
  </si>
  <si>
    <t>Chang Adler,Hua Alexandra</t>
  </si>
  <si>
    <t>2022-09-08</t>
  </si>
  <si>
    <t>5748.19</t>
  </si>
  <si>
    <t>831.00</t>
  </si>
  <si>
    <t>2022-09-04 22:50:27</t>
  </si>
  <si>
    <t>2022-08-20</t>
  </si>
  <si>
    <t>2661158</t>
  </si>
  <si>
    <t>西顿艾瑞斯汽车旅馆</t>
  </si>
  <si>
    <t>Babu Arun</t>
  </si>
  <si>
    <t>498.88</t>
  </si>
  <si>
    <t>73.00</t>
  </si>
  <si>
    <t>2022-08-20 11:36:17</t>
  </si>
  <si>
    <t>澳大利亚</t>
  </si>
  <si>
    <t>2022-08-17</t>
  </si>
  <si>
    <t>2657851</t>
  </si>
  <si>
    <t>丘马什赌场度假村</t>
  </si>
  <si>
    <t>Norton Jasmin</t>
  </si>
  <si>
    <t>2022-09-03</t>
  </si>
  <si>
    <t>6872.55</t>
  </si>
  <si>
    <t>1010.00</t>
  </si>
  <si>
    <t>2022-08-17 09:59:00</t>
  </si>
  <si>
    <t>2657712</t>
  </si>
  <si>
    <t>莫尼斯度假村</t>
  </si>
  <si>
    <t>Cunliffe Emma,cunliffe susan</t>
  </si>
  <si>
    <t>1932.48</t>
  </si>
  <si>
    <t>284.00</t>
  </si>
  <si>
    <t>2022-08-17 06:09:24</t>
  </si>
  <si>
    <t>英国</t>
  </si>
  <si>
    <t>2022-08-14</t>
  </si>
  <si>
    <t>2654555</t>
  </si>
  <si>
    <t>转石娱乐场度假酒店</t>
  </si>
  <si>
    <t>Silva Serge</t>
  </si>
  <si>
    <t>1432.87</t>
  </si>
  <si>
    <t>212.00</t>
  </si>
  <si>
    <t>2022-08-14 06:50:49</t>
  </si>
  <si>
    <t>2022-08-12</t>
  </si>
  <si>
    <t>2652289</t>
  </si>
  <si>
    <t>斯特里克林酒店</t>
  </si>
  <si>
    <t>Cantu Allen</t>
  </si>
  <si>
    <t>1771.07</t>
  </si>
  <si>
    <t>262.00</t>
  </si>
  <si>
    <t>2022-08-12 02:17:23</t>
  </si>
  <si>
    <t>2022-08-11</t>
  </si>
  <si>
    <t>2651299</t>
  </si>
  <si>
    <t>阿什兰休闲酒店</t>
  </si>
  <si>
    <t>Rogers Vivian,Brumbaugh Sofia</t>
  </si>
  <si>
    <t>593.19</t>
  </si>
  <si>
    <t>88.00</t>
  </si>
  <si>
    <t>2022-08-11 07:18:30</t>
  </si>
  <si>
    <t>2022-08-09</t>
  </si>
  <si>
    <t>2649662</t>
  </si>
  <si>
    <t>劳德代尔堡皇家海滩宫殿酒店</t>
  </si>
  <si>
    <t>Guerra Marianela</t>
  </si>
  <si>
    <t>690.33</t>
  </si>
  <si>
    <t>102.00</t>
  </si>
  <si>
    <t>2022-08-09 19:22:34</t>
  </si>
  <si>
    <t>2022-07-14</t>
  </si>
  <si>
    <t>2621367</t>
  </si>
  <si>
    <t>克利尔沃特海滩酒店</t>
  </si>
  <si>
    <t>Biddle Rodney</t>
  </si>
  <si>
    <t>1952.95</t>
  </si>
  <si>
    <t>290.00</t>
  </si>
  <si>
    <t>2022-07-14 20:31:40</t>
  </si>
  <si>
    <t>2022-07-13</t>
  </si>
  <si>
    <t>2619300</t>
  </si>
  <si>
    <t>美景度假村</t>
  </si>
  <si>
    <t>Bales Melissa</t>
  </si>
  <si>
    <t>4781.71</t>
  </si>
  <si>
    <t>710.00</t>
  </si>
  <si>
    <t>2022-07-13 00:39:04</t>
  </si>
  <si>
    <t>2022-07-06</t>
  </si>
  <si>
    <t>2612466</t>
  </si>
  <si>
    <t>蒙特利尔中心科洛姆酒店</t>
  </si>
  <si>
    <t>Schols Kelly</t>
  </si>
  <si>
    <t>1966.85</t>
  </si>
  <si>
    <t>292.00</t>
  </si>
  <si>
    <t>2022-07-06 08:52:28</t>
  </si>
  <si>
    <t>加拿大</t>
  </si>
  <si>
    <t>2022-07-02</t>
  </si>
  <si>
    <t>2608872</t>
  </si>
  <si>
    <t>劳德代尔海滩索尼斯塔堡酒店</t>
  </si>
  <si>
    <t>hildebrand david bruce</t>
  </si>
  <si>
    <t>5185.68</t>
  </si>
  <si>
    <t>772.00</t>
  </si>
  <si>
    <t>2022-07-02 00:58:23</t>
  </si>
  <si>
    <t>2022-06-23</t>
  </si>
  <si>
    <t>2600744</t>
  </si>
  <si>
    <t>曼谷大都会酒店</t>
  </si>
  <si>
    <t>Han goeun</t>
  </si>
  <si>
    <t>1249.40</t>
  </si>
  <si>
    <t>186.00</t>
  </si>
  <si>
    <t>37.20</t>
  </si>
  <si>
    <t>-148</t>
  </si>
  <si>
    <t>-999</t>
  </si>
  <si>
    <t>2022-06-24 09:55:05</t>
  </si>
  <si>
    <t>直采</t>
  </si>
  <si>
    <t>泰国</t>
  </si>
  <si>
    <t>2022-03-16</t>
  </si>
  <si>
    <t>2468944</t>
  </si>
  <si>
    <t>多伦多中心假日酒店</t>
  </si>
  <si>
    <t>Spizziri Carla</t>
  </si>
  <si>
    <t>1085.40</t>
  </si>
  <si>
    <t>170.00</t>
  </si>
  <si>
    <t>2022-03-16 03:19:20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</si>
</sst>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11</xdr:col>
      <xdr:colOff>542925</xdr:colOff>
      <xdr:row>67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29300"/>
          <a:ext cx="8677275" cy="533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44811</v>
      </c>
      <c r="G2" s="6">
        <v>44812</v>
      </c>
      <c r="H2" s="4">
        <v>1</v>
      </c>
      <c r="I2" s="4">
        <v>1</v>
      </c>
      <c r="J2" s="4">
        <v>1</v>
      </c>
      <c r="K2" s="4" t="s">
        <v>30</v>
      </c>
      <c r="L2" s="4">
        <v>170</v>
      </c>
      <c r="M2" s="4">
        <v>170</v>
      </c>
      <c r="N2" s="4" t="s">
        <v>31</v>
      </c>
      <c r="O2" s="4" t="s">
        <v>32</v>
      </c>
      <c r="P2" s="4" t="s">
        <v>33</v>
      </c>
      <c r="Q2" s="4">
        <v>0</v>
      </c>
      <c r="R2" s="7">
        <v>44636</v>
      </c>
      <c r="S2" s="6">
        <v>44816</v>
      </c>
      <c r="T2" s="4" t="s">
        <v>34</v>
      </c>
      <c r="U2" s="4">
        <v>170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44812</v>
      </c>
      <c r="G3" s="6">
        <v>44814</v>
      </c>
      <c r="H3" s="4">
        <v>1</v>
      </c>
      <c r="I3" s="4">
        <v>2</v>
      </c>
      <c r="J3" s="4">
        <v>2</v>
      </c>
      <c r="K3" s="4" t="s">
        <v>30</v>
      </c>
      <c r="L3" s="4">
        <v>186</v>
      </c>
      <c r="M3" s="4">
        <v>186</v>
      </c>
      <c r="N3" s="4" t="s">
        <v>40</v>
      </c>
      <c r="O3" s="4" t="s">
        <v>32</v>
      </c>
      <c r="P3" s="4" t="s">
        <v>33</v>
      </c>
      <c r="Q3" s="4">
        <v>0</v>
      </c>
      <c r="R3" s="7">
        <v>44735</v>
      </c>
      <c r="S3" s="6">
        <v>44816</v>
      </c>
      <c r="T3" s="4" t="s">
        <v>34</v>
      </c>
      <c r="U3" s="4">
        <v>186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44807</v>
      </c>
      <c r="G4" s="6">
        <v>44811</v>
      </c>
      <c r="H4" s="4">
        <v>1</v>
      </c>
      <c r="I4" s="4">
        <v>4</v>
      </c>
      <c r="J4" s="4">
        <v>4</v>
      </c>
      <c r="K4" s="4" t="s">
        <v>30</v>
      </c>
      <c r="L4" s="4">
        <v>772</v>
      </c>
      <c r="M4" s="4">
        <v>772</v>
      </c>
      <c r="N4" s="4" t="s">
        <v>46</v>
      </c>
      <c r="O4" s="4" t="s">
        <v>32</v>
      </c>
      <c r="P4" s="4" t="s">
        <v>33</v>
      </c>
      <c r="Q4" s="4">
        <v>0</v>
      </c>
      <c r="R4" s="7">
        <v>44744</v>
      </c>
      <c r="S4" s="6">
        <v>44816</v>
      </c>
      <c r="T4" s="4" t="s">
        <v>34</v>
      </c>
      <c r="U4" s="4">
        <v>772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44810</v>
      </c>
      <c r="G5" s="6">
        <v>44813</v>
      </c>
      <c r="H5" s="4">
        <v>1</v>
      </c>
      <c r="I5" s="4">
        <v>3</v>
      </c>
      <c r="J5" s="4">
        <v>3</v>
      </c>
      <c r="K5" s="4" t="s">
        <v>30</v>
      </c>
      <c r="L5" s="4">
        <v>292</v>
      </c>
      <c r="M5" s="4">
        <v>292</v>
      </c>
      <c r="N5" s="4" t="s">
        <v>52</v>
      </c>
      <c r="O5" s="4" t="s">
        <v>32</v>
      </c>
      <c r="P5" s="4" t="s">
        <v>33</v>
      </c>
      <c r="Q5" s="4">
        <v>0</v>
      </c>
      <c r="R5" s="7">
        <v>44748</v>
      </c>
      <c r="S5" s="6">
        <v>44816</v>
      </c>
      <c r="T5" s="4" t="s">
        <v>34</v>
      </c>
      <c r="U5" s="4">
        <v>292</v>
      </c>
      <c r="V5" s="4">
        <v>0</v>
      </c>
      <c r="W5" s="4">
        <v>0</v>
      </c>
      <c r="X5" s="4" t="s">
        <v>47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44813</v>
      </c>
      <c r="G6" s="6">
        <v>44815</v>
      </c>
      <c r="H6" s="4">
        <v>1</v>
      </c>
      <c r="I6" s="4">
        <v>2</v>
      </c>
      <c r="J6" s="4">
        <v>2</v>
      </c>
      <c r="K6" s="4" t="s">
        <v>30</v>
      </c>
      <c r="L6" s="4">
        <v>710</v>
      </c>
      <c r="M6" s="4">
        <v>710</v>
      </c>
      <c r="N6" s="4" t="s">
        <v>57</v>
      </c>
      <c r="O6" s="4" t="s">
        <v>32</v>
      </c>
      <c r="P6" s="4" t="s">
        <v>33</v>
      </c>
      <c r="Q6" s="4">
        <v>0</v>
      </c>
      <c r="R6" s="7">
        <v>44755</v>
      </c>
      <c r="S6" s="6">
        <v>44816</v>
      </c>
      <c r="T6" s="4" t="s">
        <v>34</v>
      </c>
      <c r="U6" s="4">
        <v>710</v>
      </c>
      <c r="V6" s="4">
        <v>0</v>
      </c>
      <c r="W6" s="4">
        <v>0</v>
      </c>
      <c r="X6" s="4" t="s">
        <v>47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44813</v>
      </c>
      <c r="G7" s="6">
        <v>44815</v>
      </c>
      <c r="H7" s="4">
        <v>1</v>
      </c>
      <c r="I7" s="4">
        <v>2</v>
      </c>
      <c r="J7" s="4">
        <v>2</v>
      </c>
      <c r="K7" s="4" t="s">
        <v>30</v>
      </c>
      <c r="L7" s="4">
        <v>290</v>
      </c>
      <c r="M7" s="4">
        <v>290</v>
      </c>
      <c r="N7" s="4" t="s">
        <v>62</v>
      </c>
      <c r="O7" s="4" t="s">
        <v>32</v>
      </c>
      <c r="P7" s="4" t="s">
        <v>33</v>
      </c>
      <c r="Q7" s="4">
        <v>0</v>
      </c>
      <c r="R7" s="7">
        <v>44756</v>
      </c>
      <c r="S7" s="6">
        <v>44816</v>
      </c>
      <c r="T7" s="4" t="s">
        <v>34</v>
      </c>
      <c r="U7" s="4">
        <v>290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44813</v>
      </c>
      <c r="G8" s="6">
        <v>44815</v>
      </c>
      <c r="H8" s="4">
        <v>1</v>
      </c>
      <c r="I8" s="4">
        <v>2</v>
      </c>
      <c r="J8" s="4">
        <v>2</v>
      </c>
      <c r="K8" s="4" t="s">
        <v>30</v>
      </c>
      <c r="L8" s="4">
        <v>434</v>
      </c>
      <c r="M8" s="4">
        <v>434</v>
      </c>
      <c r="N8" s="4" t="s">
        <v>68</v>
      </c>
      <c r="O8" s="4" t="s">
        <v>32</v>
      </c>
      <c r="P8" s="4" t="s">
        <v>33</v>
      </c>
      <c r="Q8" s="4">
        <v>0</v>
      </c>
      <c r="R8" s="7">
        <v>44766</v>
      </c>
      <c r="S8" s="6">
        <v>44816</v>
      </c>
      <c r="T8" s="4" t="s">
        <v>34</v>
      </c>
      <c r="U8" s="4">
        <v>434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44808</v>
      </c>
      <c r="G9" s="6">
        <v>44809</v>
      </c>
      <c r="H9" s="4">
        <v>1</v>
      </c>
      <c r="I9" s="4">
        <v>1</v>
      </c>
      <c r="J9" s="4">
        <v>1</v>
      </c>
      <c r="K9" s="4" t="s">
        <v>30</v>
      </c>
      <c r="L9" s="4">
        <v>102</v>
      </c>
      <c r="M9" s="4">
        <v>102</v>
      </c>
      <c r="N9" s="4" t="s">
        <v>74</v>
      </c>
      <c r="O9" s="4" t="s">
        <v>32</v>
      </c>
      <c r="P9" s="4" t="s">
        <v>33</v>
      </c>
      <c r="Q9" s="4">
        <v>0</v>
      </c>
      <c r="R9" s="7">
        <v>44782</v>
      </c>
      <c r="S9" s="6">
        <v>44816</v>
      </c>
      <c r="T9" s="4" t="s">
        <v>34</v>
      </c>
      <c r="U9" s="4">
        <v>102</v>
      </c>
      <c r="V9" s="4">
        <v>0</v>
      </c>
      <c r="W9" s="4">
        <v>0</v>
      </c>
      <c r="X9" s="4" t="s">
        <v>47</v>
      </c>
      <c r="Y9" s="4" t="s">
        <v>47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44814</v>
      </c>
      <c r="G10" s="6">
        <v>44815</v>
      </c>
      <c r="H10" s="4">
        <v>1</v>
      </c>
      <c r="I10" s="4">
        <v>1</v>
      </c>
      <c r="J10" s="4">
        <v>1</v>
      </c>
      <c r="K10" s="4" t="s">
        <v>30</v>
      </c>
      <c r="L10" s="4">
        <v>88</v>
      </c>
      <c r="M10" s="4">
        <v>88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44784</v>
      </c>
      <c r="S10" s="6">
        <v>44816</v>
      </c>
      <c r="T10" s="4" t="s">
        <v>34</v>
      </c>
      <c r="U10" s="4">
        <v>88</v>
      </c>
      <c r="V10" s="4">
        <v>0</v>
      </c>
      <c r="W10" s="4">
        <v>0</v>
      </c>
      <c r="X10" s="4" t="s">
        <v>47</v>
      </c>
      <c r="Y10" s="4" t="s">
        <v>47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44811</v>
      </c>
      <c r="G11" s="6">
        <v>44813</v>
      </c>
      <c r="H11" s="4">
        <v>1</v>
      </c>
      <c r="I11" s="4">
        <v>2</v>
      </c>
      <c r="J11" s="4">
        <v>2</v>
      </c>
      <c r="K11" s="4" t="s">
        <v>30</v>
      </c>
      <c r="L11" s="4">
        <v>262</v>
      </c>
      <c r="M11" s="4">
        <v>262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44785</v>
      </c>
      <c r="S11" s="6">
        <v>44816</v>
      </c>
      <c r="T11" s="4" t="s">
        <v>34</v>
      </c>
      <c r="U11" s="4">
        <v>262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44808</v>
      </c>
      <c r="G12" s="6">
        <v>44809</v>
      </c>
      <c r="H12" s="4">
        <v>1</v>
      </c>
      <c r="I12" s="4">
        <v>1</v>
      </c>
      <c r="J12" s="4">
        <v>1</v>
      </c>
      <c r="K12" s="4" t="s">
        <v>30</v>
      </c>
      <c r="L12" s="4">
        <v>212</v>
      </c>
      <c r="M12" s="4">
        <v>212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44787</v>
      </c>
      <c r="S12" s="6">
        <v>44816</v>
      </c>
      <c r="T12" s="4" t="s">
        <v>34</v>
      </c>
      <c r="U12" s="4">
        <v>212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44813</v>
      </c>
      <c r="G13" s="6">
        <v>44815</v>
      </c>
      <c r="H13" s="4">
        <v>1</v>
      </c>
      <c r="I13" s="4">
        <v>2</v>
      </c>
      <c r="J13" s="4">
        <v>2</v>
      </c>
      <c r="K13" s="4" t="s">
        <v>30</v>
      </c>
      <c r="L13" s="4">
        <v>284</v>
      </c>
      <c r="M13" s="4">
        <v>284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44790</v>
      </c>
      <c r="S13" s="6">
        <v>44816</v>
      </c>
      <c r="T13" s="4" t="s">
        <v>34</v>
      </c>
      <c r="U13" s="4">
        <v>284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44807</v>
      </c>
      <c r="G14" s="6">
        <v>44809</v>
      </c>
      <c r="H14" s="4">
        <v>1</v>
      </c>
      <c r="I14" s="4">
        <v>2</v>
      </c>
      <c r="J14" s="4">
        <v>2</v>
      </c>
      <c r="K14" s="4" t="s">
        <v>30</v>
      </c>
      <c r="L14" s="4">
        <v>1010</v>
      </c>
      <c r="M14" s="4">
        <v>1010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44790</v>
      </c>
      <c r="S14" s="6">
        <v>44816</v>
      </c>
      <c r="T14" s="4" t="s">
        <v>34</v>
      </c>
      <c r="U14" s="4">
        <v>1010</v>
      </c>
      <c r="V14" s="4">
        <v>0</v>
      </c>
      <c r="W14" s="4">
        <v>0</v>
      </c>
      <c r="X14" s="4" t="s">
        <v>47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44809</v>
      </c>
      <c r="G15" s="6">
        <v>44810</v>
      </c>
      <c r="H15" s="4">
        <v>1</v>
      </c>
      <c r="I15" s="4">
        <v>1</v>
      </c>
      <c r="J15" s="4">
        <v>1</v>
      </c>
      <c r="K15" s="4" t="s">
        <v>30</v>
      </c>
      <c r="L15" s="4">
        <v>73</v>
      </c>
      <c r="M15" s="4">
        <v>73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44793</v>
      </c>
      <c r="S15" s="6">
        <v>44816</v>
      </c>
      <c r="T15" s="4" t="s">
        <v>34</v>
      </c>
      <c r="U15" s="4">
        <v>73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65</v>
      </c>
      <c r="B16" s="4" t="s">
        <v>26</v>
      </c>
      <c r="C16" s="4" t="s">
        <v>108</v>
      </c>
      <c r="D16" s="4" t="s">
        <v>66</v>
      </c>
      <c r="E16" s="4" t="s">
        <v>67</v>
      </c>
      <c r="F16" s="6">
        <v>44813</v>
      </c>
      <c r="G16" s="6">
        <v>44815</v>
      </c>
      <c r="H16" s="4">
        <v>1</v>
      </c>
      <c r="I16" s="4">
        <v>2</v>
      </c>
      <c r="J16" s="4">
        <v>2</v>
      </c>
      <c r="K16" s="4" t="s">
        <v>30</v>
      </c>
      <c r="L16" s="4">
        <v>-434</v>
      </c>
      <c r="M16" s="4">
        <v>-434</v>
      </c>
      <c r="N16" s="4" t="s">
        <v>68</v>
      </c>
      <c r="O16" s="4" t="s">
        <v>32</v>
      </c>
      <c r="P16" s="4" t="s">
        <v>33</v>
      </c>
      <c r="Q16" s="4">
        <v>0</v>
      </c>
      <c r="R16" s="7">
        <v>44766</v>
      </c>
      <c r="S16" s="6">
        <v>44816</v>
      </c>
      <c r="T16" s="4" t="s">
        <v>34</v>
      </c>
      <c r="U16" s="4">
        <v>-434</v>
      </c>
      <c r="V16" s="4">
        <v>0</v>
      </c>
      <c r="W16" s="4">
        <v>0</v>
      </c>
      <c r="X16" s="4" t="s">
        <v>69</v>
      </c>
      <c r="Y16" s="4" t="s">
        <v>70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39</v>
      </c>
      <c r="F17" s="6">
        <v>44812</v>
      </c>
      <c r="G17" s="6">
        <v>44813</v>
      </c>
      <c r="H17" s="4">
        <v>1</v>
      </c>
      <c r="I17" s="4">
        <v>1</v>
      </c>
      <c r="J17" s="4">
        <v>1</v>
      </c>
      <c r="K17" s="4" t="s">
        <v>30</v>
      </c>
      <c r="L17" s="4">
        <v>37.2</v>
      </c>
      <c r="M17" s="4">
        <v>37.2</v>
      </c>
      <c r="N17" s="4" t="s">
        <v>40</v>
      </c>
      <c r="O17" s="4" t="s">
        <v>32</v>
      </c>
      <c r="P17" s="4" t="s">
        <v>33</v>
      </c>
      <c r="Q17" s="4">
        <v>0</v>
      </c>
      <c r="R17" s="7">
        <v>44803</v>
      </c>
      <c r="S17" s="6">
        <v>44816</v>
      </c>
      <c r="T17" s="4" t="s">
        <v>34</v>
      </c>
      <c r="U17" s="4">
        <v>37.2</v>
      </c>
      <c r="V17" s="4">
        <v>0</v>
      </c>
      <c r="W17" s="4">
        <v>0</v>
      </c>
      <c r="X17" s="4" t="s">
        <v>47</v>
      </c>
      <c r="Y17" s="4" t="s">
        <v>47</v>
      </c>
    </row>
    <row r="18" s="4" customFormat="1" spans="1:25">
      <c r="A18" s="4" t="s">
        <v>37</v>
      </c>
      <c r="B18" s="4" t="s">
        <v>26</v>
      </c>
      <c r="C18" s="4" t="s">
        <v>108</v>
      </c>
      <c r="D18" s="4" t="s">
        <v>38</v>
      </c>
      <c r="E18" s="4" t="s">
        <v>39</v>
      </c>
      <c r="F18" s="6">
        <v>44812</v>
      </c>
      <c r="G18" s="6">
        <v>44814</v>
      </c>
      <c r="H18" s="4">
        <v>1</v>
      </c>
      <c r="I18" s="4">
        <v>2</v>
      </c>
      <c r="J18" s="4">
        <v>2</v>
      </c>
      <c r="K18" s="4" t="s">
        <v>30</v>
      </c>
      <c r="L18" s="4">
        <v>-186</v>
      </c>
      <c r="M18" s="4">
        <v>-186</v>
      </c>
      <c r="N18" s="4" t="s">
        <v>40</v>
      </c>
      <c r="O18" s="4" t="s">
        <v>32</v>
      </c>
      <c r="P18" s="4" t="s">
        <v>33</v>
      </c>
      <c r="Q18" s="4">
        <v>0</v>
      </c>
      <c r="R18" s="7">
        <v>44735</v>
      </c>
      <c r="S18" s="6">
        <v>44816</v>
      </c>
      <c r="T18" s="4" t="s">
        <v>34</v>
      </c>
      <c r="U18" s="4">
        <v>-186</v>
      </c>
      <c r="V18" s="4">
        <v>0</v>
      </c>
      <c r="W18" s="4">
        <v>0</v>
      </c>
      <c r="X18" s="4" t="s">
        <v>41</v>
      </c>
      <c r="Y18" s="4" t="s">
        <v>42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44809</v>
      </c>
      <c r="G19" s="6">
        <v>44812</v>
      </c>
      <c r="H19" s="4">
        <v>1</v>
      </c>
      <c r="I19" s="4">
        <v>3</v>
      </c>
      <c r="J19" s="4">
        <v>3</v>
      </c>
      <c r="K19" s="4" t="s">
        <v>30</v>
      </c>
      <c r="L19" s="4">
        <v>831</v>
      </c>
      <c r="M19" s="4">
        <v>831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44808</v>
      </c>
      <c r="S19" s="6">
        <v>44816</v>
      </c>
      <c r="T19" s="4" t="s">
        <v>34</v>
      </c>
      <c r="U19" s="4">
        <v>831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44813</v>
      </c>
      <c r="G20" s="6">
        <v>44814</v>
      </c>
      <c r="H20" s="4">
        <v>1</v>
      </c>
      <c r="I20" s="4">
        <v>1</v>
      </c>
      <c r="J20" s="4">
        <v>1</v>
      </c>
      <c r="K20" s="4" t="s">
        <v>30</v>
      </c>
      <c r="L20" s="4">
        <v>18</v>
      </c>
      <c r="M20" s="4">
        <v>18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44809</v>
      </c>
      <c r="S20" s="6">
        <v>44816</v>
      </c>
      <c r="T20" s="4" t="s">
        <v>34</v>
      </c>
      <c r="U20" s="4">
        <v>18</v>
      </c>
      <c r="V20" s="4">
        <v>0</v>
      </c>
      <c r="W20" s="4">
        <v>0</v>
      </c>
      <c r="X20" s="4" t="s">
        <v>47</v>
      </c>
      <c r="Y20" s="4" t="s">
        <v>47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44810</v>
      </c>
      <c r="G21" s="6">
        <v>44811</v>
      </c>
      <c r="H21" s="4">
        <v>1</v>
      </c>
      <c r="I21" s="4">
        <v>1</v>
      </c>
      <c r="J21" s="4">
        <v>1</v>
      </c>
      <c r="K21" s="4" t="s">
        <v>30</v>
      </c>
      <c r="L21" s="4">
        <v>19</v>
      </c>
      <c r="M21" s="4">
        <v>19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44810</v>
      </c>
      <c r="S21" s="6">
        <v>44816</v>
      </c>
      <c r="T21" s="4" t="s">
        <v>34</v>
      </c>
      <c r="U21" s="4">
        <v>19</v>
      </c>
      <c r="V21" s="4">
        <v>0</v>
      </c>
      <c r="W21" s="4">
        <v>0</v>
      </c>
      <c r="X21" s="4" t="s">
        <v>47</v>
      </c>
      <c r="Y21" s="4" t="s">
        <v>47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44814</v>
      </c>
      <c r="G22" s="6">
        <v>44815</v>
      </c>
      <c r="H22" s="4">
        <v>1</v>
      </c>
      <c r="I22" s="4">
        <v>1</v>
      </c>
      <c r="J22" s="4">
        <v>1</v>
      </c>
      <c r="K22" s="4" t="s">
        <v>30</v>
      </c>
      <c r="L22" s="4">
        <v>61</v>
      </c>
      <c r="M22" s="4">
        <v>61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44811</v>
      </c>
      <c r="S22" s="6">
        <v>44816</v>
      </c>
      <c r="T22" s="4" t="s">
        <v>34</v>
      </c>
      <c r="U22" s="4">
        <v>61</v>
      </c>
      <c r="V22" s="4">
        <v>0</v>
      </c>
      <c r="W22" s="4">
        <v>0</v>
      </c>
      <c r="X22" s="4" t="s">
        <v>47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44814</v>
      </c>
      <c r="G23" s="6">
        <v>44815</v>
      </c>
      <c r="H23" s="4">
        <v>1</v>
      </c>
      <c r="I23" s="4">
        <v>1</v>
      </c>
      <c r="J23" s="4">
        <v>1</v>
      </c>
      <c r="K23" s="4" t="s">
        <v>30</v>
      </c>
      <c r="L23" s="4">
        <v>63</v>
      </c>
      <c r="M23" s="4">
        <v>63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44813</v>
      </c>
      <c r="S23" s="6">
        <v>44816</v>
      </c>
      <c r="T23" s="4" t="s">
        <v>34</v>
      </c>
      <c r="U23" s="4">
        <v>63</v>
      </c>
      <c r="V23" s="4">
        <v>0</v>
      </c>
      <c r="W23" s="4">
        <v>0</v>
      </c>
      <c r="X23" s="4" t="s">
        <v>47</v>
      </c>
      <c r="Y23" s="4" t="s">
        <v>134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"/>
  <sheetViews>
    <sheetView tabSelected="1" workbookViewId="0">
      <selection activeCell="A30" sqref="A30:E33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135</v>
      </c>
    </row>
    <row r="2" s="4" customFormat="1" spans="1:9">
      <c r="A2" s="5">
        <v>17656949561</v>
      </c>
      <c r="B2" s="6">
        <v>44811</v>
      </c>
      <c r="C2" s="6">
        <v>44812</v>
      </c>
      <c r="D2" s="4">
        <v>170</v>
      </c>
      <c r="E2" s="4" t="str">
        <f>VLOOKUP(A2,HOP!A:L,12,0)</f>
        <v>170.00</v>
      </c>
      <c r="F2" s="4" t="str">
        <f>VLOOKUP(A2,HOP!A:C,3,0)</f>
        <v>2468944</v>
      </c>
      <c r="G2" s="4">
        <f>D2-E2</f>
        <v>0</v>
      </c>
      <c r="H2" s="4" t="str">
        <f>$H$1&amp;F2</f>
        <v>，2468944</v>
      </c>
      <c r="I2" s="4" t="str">
        <f>VLOOKUP(A2,HOP!A:U,21,0)</f>
        <v>直连</v>
      </c>
    </row>
    <row r="3" s="4" customFormat="1" hidden="1" spans="1:9">
      <c r="A3" s="5">
        <v>18188317752</v>
      </c>
      <c r="B3" s="6">
        <v>44812</v>
      </c>
      <c r="C3" s="6">
        <v>44814</v>
      </c>
      <c r="D3" s="4">
        <v>0</v>
      </c>
      <c r="E3" s="4" t="str">
        <f>VLOOKUP(A3,HOP!A:L,12,0)</f>
        <v>37.20</v>
      </c>
      <c r="F3" s="4" t="str">
        <f>VLOOKUP(A3,HOP!A:C,3,0)</f>
        <v>2600744</v>
      </c>
      <c r="G3" s="4">
        <f t="shared" ref="G3:G21" si="0">D3-E3</f>
        <v>-37.2</v>
      </c>
      <c r="H3" s="4" t="str">
        <f t="shared" ref="H3:H21" si="1">$H$1&amp;F3</f>
        <v>，2600744</v>
      </c>
      <c r="I3" s="4" t="str">
        <f>VLOOKUP(A3,HOP!A:U,21,0)</f>
        <v>直采</v>
      </c>
    </row>
    <row r="4" s="4" customFormat="1" spans="1:9">
      <c r="A4" s="5">
        <v>18260503239</v>
      </c>
      <c r="B4" s="6">
        <v>44807</v>
      </c>
      <c r="C4" s="6">
        <v>44811</v>
      </c>
      <c r="D4" s="4">
        <v>772</v>
      </c>
      <c r="E4" s="4" t="str">
        <f>VLOOKUP(A4,HOP!A:L,12,0)</f>
        <v>772.00</v>
      </c>
      <c r="F4" s="4" t="str">
        <f>VLOOKUP(A4,HOP!A:C,3,0)</f>
        <v>2608872</v>
      </c>
      <c r="G4" s="4">
        <f t="shared" si="0"/>
        <v>0</v>
      </c>
      <c r="H4" s="4" t="str">
        <f t="shared" si="1"/>
        <v>，2608872</v>
      </c>
      <c r="I4" s="4" t="str">
        <f>VLOOKUP(A4,HOP!A:U,21,0)</f>
        <v>直连</v>
      </c>
    </row>
    <row r="5" s="4" customFormat="1" spans="1:9">
      <c r="A5" s="5">
        <v>18303510715</v>
      </c>
      <c r="B5" s="6">
        <v>44810</v>
      </c>
      <c r="C5" s="6">
        <v>44813</v>
      </c>
      <c r="D5" s="4">
        <v>292</v>
      </c>
      <c r="E5" s="4" t="str">
        <f>VLOOKUP(A5,HOP!A:L,12,0)</f>
        <v>292.00</v>
      </c>
      <c r="F5" s="4" t="str">
        <f>VLOOKUP(A5,HOP!A:C,3,0)</f>
        <v>2612466</v>
      </c>
      <c r="G5" s="4">
        <f t="shared" si="0"/>
        <v>0</v>
      </c>
      <c r="H5" s="4" t="str">
        <f t="shared" si="1"/>
        <v>，2612466</v>
      </c>
      <c r="I5" s="4" t="str">
        <f>VLOOKUP(A5,HOP!A:U,21,0)</f>
        <v>直连</v>
      </c>
    </row>
    <row r="6" s="4" customFormat="1" spans="1:9">
      <c r="A6" s="5">
        <v>18377875146</v>
      </c>
      <c r="B6" s="6">
        <v>44813</v>
      </c>
      <c r="C6" s="6">
        <v>44815</v>
      </c>
      <c r="D6" s="4">
        <v>710</v>
      </c>
      <c r="E6" s="4" t="str">
        <f>VLOOKUP(A6,HOP!A:L,12,0)</f>
        <v>710.00</v>
      </c>
      <c r="F6" s="4" t="str">
        <f>VLOOKUP(A6,HOP!A:C,3,0)</f>
        <v>2619300</v>
      </c>
      <c r="G6" s="4">
        <f t="shared" si="0"/>
        <v>0</v>
      </c>
      <c r="H6" s="4" t="str">
        <f t="shared" si="1"/>
        <v>，2619300</v>
      </c>
      <c r="I6" s="4" t="str">
        <f>VLOOKUP(A6,HOP!A:U,21,0)</f>
        <v>直连</v>
      </c>
    </row>
    <row r="7" s="4" customFormat="1" spans="1:9">
      <c r="A7" s="5">
        <v>18396347015</v>
      </c>
      <c r="B7" s="6">
        <v>44813</v>
      </c>
      <c r="C7" s="6">
        <v>44815</v>
      </c>
      <c r="D7" s="4">
        <v>290</v>
      </c>
      <c r="E7" s="4" t="str">
        <f>VLOOKUP(A7,HOP!A:L,12,0)</f>
        <v>290.00</v>
      </c>
      <c r="F7" s="4" t="str">
        <f>VLOOKUP(A7,HOP!A:C,3,0)</f>
        <v>2621367</v>
      </c>
      <c r="G7" s="4">
        <f t="shared" si="0"/>
        <v>0</v>
      </c>
      <c r="H7" s="4" t="str">
        <f t="shared" si="1"/>
        <v>，2621367</v>
      </c>
      <c r="I7" s="4" t="str">
        <f>VLOOKUP(A7,HOP!A:U,21,0)</f>
        <v>直连</v>
      </c>
    </row>
    <row r="8" s="4" customFormat="1" hidden="1" spans="1:9">
      <c r="A8" s="5">
        <v>18489787185</v>
      </c>
      <c r="B8" s="6">
        <v>44813</v>
      </c>
      <c r="C8" s="6">
        <v>44815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18695152139</v>
      </c>
      <c r="B9" s="6">
        <v>44808</v>
      </c>
      <c r="C9" s="6">
        <v>44809</v>
      </c>
      <c r="D9" s="4">
        <v>102</v>
      </c>
      <c r="E9" s="4" t="str">
        <f>VLOOKUP(A9,HOP!A:L,12,0)</f>
        <v>102.00</v>
      </c>
      <c r="F9" s="4" t="str">
        <f>VLOOKUP(A9,HOP!A:C,3,0)</f>
        <v>2649662</v>
      </c>
      <c r="G9" s="4">
        <f t="shared" si="0"/>
        <v>0</v>
      </c>
      <c r="H9" s="4" t="str">
        <f t="shared" si="1"/>
        <v>，2649662</v>
      </c>
      <c r="I9" s="4" t="str">
        <f>VLOOKUP(A9,HOP!A:U,21,0)</f>
        <v>直连</v>
      </c>
    </row>
    <row r="10" s="4" customFormat="1" spans="1:9">
      <c r="A10" s="5">
        <v>18708870870</v>
      </c>
      <c r="B10" s="6">
        <v>44814</v>
      </c>
      <c r="C10" s="6">
        <v>44815</v>
      </c>
      <c r="D10" s="4">
        <v>88</v>
      </c>
      <c r="E10" s="4" t="str">
        <f>VLOOKUP(A10,HOP!A:L,12,0)</f>
        <v>88.00</v>
      </c>
      <c r="F10" s="4" t="str">
        <f>VLOOKUP(A10,HOP!A:C,3,0)</f>
        <v>2651299</v>
      </c>
      <c r="G10" s="4">
        <f t="shared" si="0"/>
        <v>0</v>
      </c>
      <c r="H10" s="4" t="str">
        <f t="shared" si="1"/>
        <v>，2651299</v>
      </c>
      <c r="I10" s="4" t="str">
        <f>VLOOKUP(A10,HOP!A:U,21,0)</f>
        <v>直连</v>
      </c>
    </row>
    <row r="11" s="4" customFormat="1" spans="1:9">
      <c r="A11" s="5">
        <v>18719456314</v>
      </c>
      <c r="B11" s="6">
        <v>44811</v>
      </c>
      <c r="C11" s="6">
        <v>44813</v>
      </c>
      <c r="D11" s="4">
        <v>262</v>
      </c>
      <c r="E11" s="4" t="str">
        <f>VLOOKUP(A11,HOP!A:L,12,0)</f>
        <v>262.00</v>
      </c>
      <c r="F11" s="4" t="str">
        <f>VLOOKUP(A11,HOP!A:C,3,0)</f>
        <v>2652289</v>
      </c>
      <c r="G11" s="4">
        <f t="shared" si="0"/>
        <v>0</v>
      </c>
      <c r="H11" s="4" t="str">
        <f t="shared" si="1"/>
        <v>，2652289</v>
      </c>
      <c r="I11" s="4" t="str">
        <f>VLOOKUP(A11,HOP!A:U,21,0)</f>
        <v>直连</v>
      </c>
    </row>
    <row r="12" s="4" customFormat="1" spans="1:9">
      <c r="A12" s="5">
        <v>18744658139</v>
      </c>
      <c r="B12" s="6">
        <v>44808</v>
      </c>
      <c r="C12" s="6">
        <v>44809</v>
      </c>
      <c r="D12" s="4">
        <v>212</v>
      </c>
      <c r="E12" s="4" t="str">
        <f>VLOOKUP(A12,HOP!A:L,12,0)</f>
        <v>212.00</v>
      </c>
      <c r="F12" s="4" t="str">
        <f>VLOOKUP(A12,HOP!A:C,3,0)</f>
        <v>2654555</v>
      </c>
      <c r="G12" s="4">
        <f t="shared" si="0"/>
        <v>0</v>
      </c>
      <c r="H12" s="4" t="str">
        <f t="shared" si="1"/>
        <v>，2654555</v>
      </c>
      <c r="I12" s="4" t="str">
        <f>VLOOKUP(A12,HOP!A:U,21,0)</f>
        <v>直连</v>
      </c>
    </row>
    <row r="13" s="4" customFormat="1" spans="1:9">
      <c r="A13" s="5">
        <v>18776447386</v>
      </c>
      <c r="B13" s="6">
        <v>44813</v>
      </c>
      <c r="C13" s="6">
        <v>44815</v>
      </c>
      <c r="D13" s="4">
        <v>284</v>
      </c>
      <c r="E13" s="4" t="str">
        <f>VLOOKUP(A13,HOP!A:L,12,0)</f>
        <v>284.00</v>
      </c>
      <c r="F13" s="4" t="str">
        <f>VLOOKUP(A13,HOP!A:C,3,0)</f>
        <v>2657712</v>
      </c>
      <c r="G13" s="4">
        <f t="shared" si="0"/>
        <v>0</v>
      </c>
      <c r="H13" s="4" t="str">
        <f t="shared" si="1"/>
        <v>，2657712</v>
      </c>
      <c r="I13" s="4" t="str">
        <f>VLOOKUP(A13,HOP!A:U,21,0)</f>
        <v>直连</v>
      </c>
    </row>
    <row r="14" s="4" customFormat="1" spans="1:9">
      <c r="A14" s="5">
        <v>18776942012</v>
      </c>
      <c r="B14" s="6">
        <v>44807</v>
      </c>
      <c r="C14" s="6">
        <v>44809</v>
      </c>
      <c r="D14" s="4">
        <v>1010</v>
      </c>
      <c r="E14" s="4" t="str">
        <f>VLOOKUP(A14,HOP!A:L,12,0)</f>
        <v>1010.00</v>
      </c>
      <c r="F14" s="4" t="str">
        <f>VLOOKUP(A14,HOP!A:C,3,0)</f>
        <v>2657851</v>
      </c>
      <c r="G14" s="4">
        <f t="shared" si="0"/>
        <v>0</v>
      </c>
      <c r="H14" s="4" t="str">
        <f t="shared" si="1"/>
        <v>，2657851</v>
      </c>
      <c r="I14" s="4" t="str">
        <f>VLOOKUP(A14,HOP!A:U,21,0)</f>
        <v>直连</v>
      </c>
    </row>
    <row r="15" s="4" customFormat="1" spans="1:9">
      <c r="A15" s="5">
        <v>18814914864</v>
      </c>
      <c r="B15" s="6">
        <v>44809</v>
      </c>
      <c r="C15" s="6">
        <v>44810</v>
      </c>
      <c r="D15" s="4">
        <v>73</v>
      </c>
      <c r="E15" s="4" t="str">
        <f>VLOOKUP(A15,HOP!A:L,12,0)</f>
        <v>73.00</v>
      </c>
      <c r="F15" s="4" t="str">
        <f>VLOOKUP(A15,HOP!A:C,3,0)</f>
        <v>2661158</v>
      </c>
      <c r="G15" s="4">
        <f t="shared" si="0"/>
        <v>0</v>
      </c>
      <c r="H15" s="4" t="str">
        <f t="shared" si="1"/>
        <v>，2661158</v>
      </c>
      <c r="I15" s="4" t="str">
        <f>VLOOKUP(A15,HOP!A:U,21,0)</f>
        <v>直连</v>
      </c>
    </row>
    <row r="16" s="4" customFormat="1" spans="1:10">
      <c r="A16" s="5">
        <v>18910044266</v>
      </c>
      <c r="B16" s="6">
        <v>44812</v>
      </c>
      <c r="C16" s="6">
        <v>44813</v>
      </c>
      <c r="D16" s="4">
        <v>37.2</v>
      </c>
      <c r="E16" s="4" t="e">
        <f>VLOOKUP(A16,HOP!A:L,12,0)</f>
        <v>#N/A</v>
      </c>
      <c r="F16" s="4">
        <v>2600744</v>
      </c>
      <c r="G16" s="4" t="e">
        <f t="shared" si="0"/>
        <v>#N/A</v>
      </c>
      <c r="H16" s="4" t="str">
        <f t="shared" si="1"/>
        <v>，2600744</v>
      </c>
      <c r="I16" s="4" t="e">
        <f>VLOOKUP(A16,HOP!A:U,21,0)</f>
        <v>#N/A</v>
      </c>
      <c r="J16" s="4" t="s">
        <v>136</v>
      </c>
    </row>
    <row r="17" s="4" customFormat="1" spans="1:9">
      <c r="A17" s="5">
        <v>18919376435</v>
      </c>
      <c r="B17" s="6">
        <v>44809</v>
      </c>
      <c r="C17" s="6">
        <v>44812</v>
      </c>
      <c r="D17" s="4">
        <v>831</v>
      </c>
      <c r="E17" s="4" t="str">
        <f>VLOOKUP(A17,HOP!A:L,12,0)</f>
        <v>831.00</v>
      </c>
      <c r="F17" s="4" t="str">
        <f>VLOOKUP(A17,HOP!A:C,3,0)</f>
        <v>2679201</v>
      </c>
      <c r="G17" s="4">
        <f t="shared" si="0"/>
        <v>0</v>
      </c>
      <c r="H17" s="4" t="str">
        <f t="shared" si="1"/>
        <v>，2679201</v>
      </c>
      <c r="I17" s="4" t="str">
        <f>VLOOKUP(A17,HOP!A:U,21,0)</f>
        <v>直连</v>
      </c>
    </row>
    <row r="18" s="4" customFormat="1" spans="1:9">
      <c r="A18" s="5">
        <v>18920142430</v>
      </c>
      <c r="B18" s="6">
        <v>44813</v>
      </c>
      <c r="C18" s="6">
        <v>44814</v>
      </c>
      <c r="D18" s="4">
        <v>18</v>
      </c>
      <c r="E18" s="4" t="str">
        <f>VLOOKUP(A18,HOP!A:L,12,0)</f>
        <v>18.00</v>
      </c>
      <c r="F18" s="4" t="str">
        <f>VLOOKUP(A18,HOP!A:C,3,0)</f>
        <v>2679840</v>
      </c>
      <c r="G18" s="4">
        <f t="shared" si="0"/>
        <v>0</v>
      </c>
      <c r="H18" s="4" t="str">
        <f t="shared" si="1"/>
        <v>，2679840</v>
      </c>
      <c r="I18" s="4" t="str">
        <f>VLOOKUP(A18,HOP!A:U,21,0)</f>
        <v>直连</v>
      </c>
    </row>
    <row r="19" s="4" customFormat="1" spans="1:9">
      <c r="A19" s="5">
        <v>18925113607</v>
      </c>
      <c r="B19" s="6">
        <v>44810</v>
      </c>
      <c r="C19" s="6">
        <v>44811</v>
      </c>
      <c r="D19" s="4">
        <v>19</v>
      </c>
      <c r="E19" s="4" t="str">
        <f>VLOOKUP(A19,HOP!A:L,12,0)</f>
        <v>19.00</v>
      </c>
      <c r="F19" s="4" t="str">
        <f>VLOOKUP(A19,HOP!A:C,3,0)</f>
        <v>2681150</v>
      </c>
      <c r="G19" s="4">
        <f t="shared" si="0"/>
        <v>0</v>
      </c>
      <c r="H19" s="4" t="str">
        <f t="shared" si="1"/>
        <v>，2681150</v>
      </c>
      <c r="I19" s="4" t="str">
        <f>VLOOKUP(A19,HOP!A:U,21,0)</f>
        <v>直连</v>
      </c>
    </row>
    <row r="20" s="4" customFormat="1" spans="1:9">
      <c r="A20" s="5">
        <v>18936000309</v>
      </c>
      <c r="B20" s="6">
        <v>44814</v>
      </c>
      <c r="C20" s="6">
        <v>44815</v>
      </c>
      <c r="D20" s="4">
        <v>61</v>
      </c>
      <c r="E20" s="4" t="str">
        <f>VLOOKUP(A20,HOP!A:L,12,0)</f>
        <v>61.00</v>
      </c>
      <c r="F20" s="4" t="str">
        <f>VLOOKUP(A20,HOP!A:C,3,0)</f>
        <v>2682459</v>
      </c>
      <c r="G20" s="4">
        <f t="shared" si="0"/>
        <v>0</v>
      </c>
      <c r="H20" s="4" t="str">
        <f t="shared" si="1"/>
        <v>，2682459</v>
      </c>
      <c r="I20" s="4" t="str">
        <f>VLOOKUP(A20,HOP!A:U,21,0)</f>
        <v>直连</v>
      </c>
    </row>
    <row r="21" s="4" customFormat="1" spans="1:9">
      <c r="A21" s="5">
        <v>18946560055</v>
      </c>
      <c r="B21" s="6">
        <v>44814</v>
      </c>
      <c r="C21" s="6">
        <v>44815</v>
      </c>
      <c r="D21" s="4">
        <v>63</v>
      </c>
      <c r="E21" s="4" t="str">
        <f>VLOOKUP(A21,HOP!A:L,12,0)</f>
        <v>63.00</v>
      </c>
      <c r="F21" s="4" t="str">
        <f>VLOOKUP(A21,HOP!A:C,3,0)</f>
        <v>2685365</v>
      </c>
      <c r="G21" s="4">
        <f t="shared" si="0"/>
        <v>0</v>
      </c>
      <c r="H21" s="4" t="str">
        <f t="shared" si="1"/>
        <v>，2685365</v>
      </c>
      <c r="I21" s="4" t="str">
        <f>VLOOKUP(A21,HOP!A:U,21,0)</f>
        <v>直连</v>
      </c>
    </row>
    <row r="23" spans="4:4">
      <c r="D23" s="4">
        <f>SUM(D2:D22)</f>
        <v>5294.2</v>
      </c>
    </row>
    <row r="30" spans="1:5">
      <c r="A30" s="4" t="s">
        <v>137</v>
      </c>
      <c r="D30" s="4">
        <v>37.2</v>
      </c>
      <c r="E30" s="4">
        <v>1350.4</v>
      </c>
    </row>
    <row r="31" spans="1:5">
      <c r="A31" s="4" t="s">
        <v>138</v>
      </c>
      <c r="D31" s="4">
        <v>5257</v>
      </c>
      <c r="E31" s="4">
        <v>190834.35</v>
      </c>
    </row>
    <row r="32" spans="1:5">
      <c r="A32" s="4" t="s">
        <v>139</v>
      </c>
      <c r="D32" s="4">
        <f>SUBTOTAL(9,D30:D31)</f>
        <v>5294.2</v>
      </c>
      <c r="E32" s="4">
        <f>SUBTOTAL(9,E30:E31)</f>
        <v>192184.75</v>
      </c>
    </row>
    <row r="33" spans="1:1">
      <c r="A33" s="4" t="s">
        <v>140</v>
      </c>
    </row>
  </sheetData>
  <autoFilter ref="A1:X21">
    <filterColumn colId="3">
      <filters>
        <filter val="290"/>
        <filter val="710"/>
        <filter val="1010"/>
        <filter val="212"/>
        <filter val="292"/>
        <filter val="18"/>
        <filter val="19"/>
        <filter val="61"/>
        <filter val="262"/>
        <filter val="37.2"/>
        <filter val="63"/>
        <filter val="170"/>
        <filter val="831"/>
        <filter val="772"/>
        <filter val="73"/>
        <filter val="102"/>
        <filter val="284"/>
        <filter val="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2" width="8" style="1"/>
    <col min="3" max="3" width="8.125" style="1" customWidth="1"/>
    <col min="4" max="16383" width="8" style="1"/>
  </cols>
  <sheetData>
    <row r="1" s="1" customFormat="1" spans="1:22">
      <c r="A1" s="2" t="s">
        <v>141</v>
      </c>
      <c r="B1" s="2" t="s">
        <v>142</v>
      </c>
      <c r="C1" s="2" t="s">
        <v>143</v>
      </c>
      <c r="D1" s="2" t="s">
        <v>144</v>
      </c>
      <c r="E1" s="2" t="s">
        <v>13</v>
      </c>
      <c r="F1" s="2" t="s">
        <v>5</v>
      </c>
      <c r="G1" s="2" t="s">
        <v>6</v>
      </c>
      <c r="H1" s="2" t="s">
        <v>145</v>
      </c>
      <c r="I1" s="2" t="s">
        <v>146</v>
      </c>
      <c r="J1" s="2" t="s">
        <v>147</v>
      </c>
      <c r="K1" s="2" t="s">
        <v>148</v>
      </c>
      <c r="L1" s="2" t="s">
        <v>149</v>
      </c>
      <c r="M1" s="2" t="s">
        <v>150</v>
      </c>
      <c r="N1" s="2" t="s">
        <v>151</v>
      </c>
      <c r="O1" s="2" t="s">
        <v>152</v>
      </c>
      <c r="P1" s="2" t="s">
        <v>153</v>
      </c>
      <c r="Q1" s="2" t="s">
        <v>154</v>
      </c>
      <c r="R1" s="2" t="s">
        <v>155</v>
      </c>
      <c r="S1" s="2" t="s">
        <v>156</v>
      </c>
      <c r="T1" s="2" t="s">
        <v>157</v>
      </c>
      <c r="U1" s="2" t="s">
        <v>158</v>
      </c>
      <c r="V1" s="2" t="s">
        <v>159</v>
      </c>
    </row>
    <row r="2" s="1" customFormat="1" spans="1:22">
      <c r="A2" s="3">
        <v>18946560055</v>
      </c>
      <c r="B2" s="1" t="s">
        <v>160</v>
      </c>
      <c r="C2" s="1" t="s">
        <v>161</v>
      </c>
      <c r="D2" s="1" t="s">
        <v>162</v>
      </c>
      <c r="E2" s="1" t="s">
        <v>163</v>
      </c>
      <c r="F2" s="1" t="s">
        <v>164</v>
      </c>
      <c r="G2" s="1" t="s">
        <v>165</v>
      </c>
      <c r="H2" s="1" t="s">
        <v>166</v>
      </c>
      <c r="I2" s="1" t="s">
        <v>167</v>
      </c>
      <c r="J2" s="1" t="s">
        <v>30</v>
      </c>
      <c r="K2" s="1" t="s">
        <v>168</v>
      </c>
      <c r="L2" s="1" t="s">
        <v>168</v>
      </c>
      <c r="M2" s="1" t="s">
        <v>169</v>
      </c>
      <c r="N2" s="1" t="s">
        <v>169</v>
      </c>
      <c r="O2" s="1" t="s">
        <v>170</v>
      </c>
      <c r="P2" s="1" t="s">
        <v>171</v>
      </c>
      <c r="Q2" s="1" t="s">
        <v>172</v>
      </c>
      <c r="R2" s="1" t="s">
        <v>173</v>
      </c>
      <c r="S2" s="1" t="s">
        <v>174</v>
      </c>
      <c r="T2" s="1" t="s">
        <v>175</v>
      </c>
      <c r="U2" s="1" t="s">
        <v>176</v>
      </c>
      <c r="V2" s="1" t="s">
        <v>177</v>
      </c>
    </row>
    <row r="3" s="1" customFormat="1" spans="1:22">
      <c r="A3" s="3">
        <v>18936000309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164</v>
      </c>
      <c r="G3" s="1" t="s">
        <v>165</v>
      </c>
      <c r="H3" s="1" t="s">
        <v>166</v>
      </c>
      <c r="I3" s="1" t="s">
        <v>182</v>
      </c>
      <c r="J3" s="1" t="s">
        <v>30</v>
      </c>
      <c r="K3" s="1" t="s">
        <v>183</v>
      </c>
      <c r="L3" s="1" t="s">
        <v>183</v>
      </c>
      <c r="M3" s="1" t="s">
        <v>169</v>
      </c>
      <c r="N3" s="1" t="s">
        <v>169</v>
      </c>
      <c r="O3" s="1" t="s">
        <v>170</v>
      </c>
      <c r="P3" s="1" t="s">
        <v>171</v>
      </c>
      <c r="Q3" s="1" t="s">
        <v>172</v>
      </c>
      <c r="R3" s="1" t="s">
        <v>184</v>
      </c>
      <c r="S3" s="1" t="s">
        <v>174</v>
      </c>
      <c r="T3" s="1" t="s">
        <v>175</v>
      </c>
      <c r="U3" s="1" t="s">
        <v>176</v>
      </c>
      <c r="V3" s="1" t="s">
        <v>185</v>
      </c>
    </row>
    <row r="4" s="1" customFormat="1" spans="1:22">
      <c r="A4" s="3">
        <v>18925113607</v>
      </c>
      <c r="B4" s="1" t="s">
        <v>186</v>
      </c>
      <c r="C4" s="1" t="s">
        <v>187</v>
      </c>
      <c r="D4" s="1" t="s">
        <v>188</v>
      </c>
      <c r="E4" s="1" t="s">
        <v>189</v>
      </c>
      <c r="F4" s="1" t="s">
        <v>186</v>
      </c>
      <c r="G4" s="1" t="s">
        <v>178</v>
      </c>
      <c r="H4" s="1" t="s">
        <v>166</v>
      </c>
      <c r="I4" s="1" t="s">
        <v>190</v>
      </c>
      <c r="J4" s="1" t="s">
        <v>30</v>
      </c>
      <c r="K4" s="1" t="s">
        <v>191</v>
      </c>
      <c r="L4" s="1" t="s">
        <v>191</v>
      </c>
      <c r="M4" s="1" t="s">
        <v>169</v>
      </c>
      <c r="N4" s="1" t="s">
        <v>169</v>
      </c>
      <c r="O4" s="1" t="s">
        <v>170</v>
      </c>
      <c r="P4" s="1" t="s">
        <v>171</v>
      </c>
      <c r="Q4" s="1" t="s">
        <v>172</v>
      </c>
      <c r="R4" s="1" t="s">
        <v>192</v>
      </c>
      <c r="S4" s="1" t="s">
        <v>174</v>
      </c>
      <c r="T4" s="1" t="s">
        <v>175</v>
      </c>
      <c r="U4" s="1" t="s">
        <v>176</v>
      </c>
      <c r="V4" s="1" t="s">
        <v>193</v>
      </c>
    </row>
    <row r="5" s="1" customFormat="1" spans="1:22">
      <c r="A5" s="3">
        <v>18920142430</v>
      </c>
      <c r="B5" s="1" t="s">
        <v>194</v>
      </c>
      <c r="C5" s="1" t="s">
        <v>195</v>
      </c>
      <c r="D5" s="1" t="s">
        <v>196</v>
      </c>
      <c r="E5" s="1" t="s">
        <v>197</v>
      </c>
      <c r="F5" s="1" t="s">
        <v>160</v>
      </c>
      <c r="G5" s="1" t="s">
        <v>164</v>
      </c>
      <c r="H5" s="1" t="s">
        <v>166</v>
      </c>
      <c r="I5" s="1" t="s">
        <v>198</v>
      </c>
      <c r="J5" s="1" t="s">
        <v>30</v>
      </c>
      <c r="K5" s="1" t="s">
        <v>199</v>
      </c>
      <c r="L5" s="1" t="s">
        <v>199</v>
      </c>
      <c r="M5" s="1" t="s">
        <v>169</v>
      </c>
      <c r="N5" s="1" t="s">
        <v>169</v>
      </c>
      <c r="O5" s="1" t="s">
        <v>170</v>
      </c>
      <c r="P5" s="1" t="s">
        <v>171</v>
      </c>
      <c r="Q5" s="1" t="s">
        <v>172</v>
      </c>
      <c r="R5" s="1" t="s">
        <v>200</v>
      </c>
      <c r="S5" s="1" t="s">
        <v>174</v>
      </c>
      <c r="T5" s="1" t="s">
        <v>175</v>
      </c>
      <c r="U5" s="1" t="s">
        <v>176</v>
      </c>
      <c r="V5" s="1" t="s">
        <v>201</v>
      </c>
    </row>
    <row r="6" s="1" customFormat="1" spans="1:22">
      <c r="A6" s="3">
        <v>18919376435</v>
      </c>
      <c r="B6" s="1" t="s">
        <v>202</v>
      </c>
      <c r="C6" s="1" t="s">
        <v>203</v>
      </c>
      <c r="D6" s="1" t="s">
        <v>204</v>
      </c>
      <c r="E6" s="1" t="s">
        <v>205</v>
      </c>
      <c r="F6" s="1" t="s">
        <v>194</v>
      </c>
      <c r="G6" s="1" t="s">
        <v>206</v>
      </c>
      <c r="H6" s="1" t="s">
        <v>166</v>
      </c>
      <c r="I6" s="1" t="s">
        <v>207</v>
      </c>
      <c r="J6" s="1" t="s">
        <v>30</v>
      </c>
      <c r="K6" s="1" t="s">
        <v>208</v>
      </c>
      <c r="L6" s="1" t="s">
        <v>208</v>
      </c>
      <c r="M6" s="1" t="s">
        <v>169</v>
      </c>
      <c r="N6" s="1" t="s">
        <v>169</v>
      </c>
      <c r="O6" s="1" t="s">
        <v>170</v>
      </c>
      <c r="P6" s="1" t="s">
        <v>171</v>
      </c>
      <c r="Q6" s="1" t="s">
        <v>172</v>
      </c>
      <c r="R6" s="1" t="s">
        <v>209</v>
      </c>
      <c r="S6" s="1" t="s">
        <v>174</v>
      </c>
      <c r="T6" s="1" t="s">
        <v>175</v>
      </c>
      <c r="U6" s="1" t="s">
        <v>176</v>
      </c>
      <c r="V6" s="1" t="s">
        <v>185</v>
      </c>
    </row>
    <row r="7" s="1" customFormat="1" spans="1:22">
      <c r="A7" s="3">
        <v>18814914864</v>
      </c>
      <c r="B7" s="1" t="s">
        <v>210</v>
      </c>
      <c r="C7" s="1" t="s">
        <v>211</v>
      </c>
      <c r="D7" s="1" t="s">
        <v>212</v>
      </c>
      <c r="E7" s="1" t="s">
        <v>213</v>
      </c>
      <c r="F7" s="1" t="s">
        <v>194</v>
      </c>
      <c r="G7" s="1" t="s">
        <v>186</v>
      </c>
      <c r="H7" s="1" t="s">
        <v>166</v>
      </c>
      <c r="I7" s="1" t="s">
        <v>214</v>
      </c>
      <c r="J7" s="1" t="s">
        <v>30</v>
      </c>
      <c r="K7" s="1" t="s">
        <v>215</v>
      </c>
      <c r="L7" s="1" t="s">
        <v>215</v>
      </c>
      <c r="M7" s="1" t="s">
        <v>169</v>
      </c>
      <c r="N7" s="1" t="s">
        <v>169</v>
      </c>
      <c r="O7" s="1" t="s">
        <v>170</v>
      </c>
      <c r="P7" s="1" t="s">
        <v>171</v>
      </c>
      <c r="Q7" s="1" t="s">
        <v>172</v>
      </c>
      <c r="R7" s="1" t="s">
        <v>216</v>
      </c>
      <c r="S7" s="1" t="s">
        <v>174</v>
      </c>
      <c r="T7" s="1" t="s">
        <v>175</v>
      </c>
      <c r="U7" s="1" t="s">
        <v>176</v>
      </c>
      <c r="V7" s="1" t="s">
        <v>217</v>
      </c>
    </row>
    <row r="8" s="1" customFormat="1" spans="1:22">
      <c r="A8" s="3">
        <v>18776942012</v>
      </c>
      <c r="B8" s="1" t="s">
        <v>218</v>
      </c>
      <c r="C8" s="1" t="s">
        <v>219</v>
      </c>
      <c r="D8" s="1" t="s">
        <v>220</v>
      </c>
      <c r="E8" s="1" t="s">
        <v>221</v>
      </c>
      <c r="F8" s="1" t="s">
        <v>222</v>
      </c>
      <c r="G8" s="1" t="s">
        <v>194</v>
      </c>
      <c r="H8" s="1" t="s">
        <v>166</v>
      </c>
      <c r="I8" s="1" t="s">
        <v>223</v>
      </c>
      <c r="J8" s="1" t="s">
        <v>30</v>
      </c>
      <c r="K8" s="1" t="s">
        <v>224</v>
      </c>
      <c r="L8" s="1" t="s">
        <v>224</v>
      </c>
      <c r="M8" s="1" t="s">
        <v>169</v>
      </c>
      <c r="N8" s="1" t="s">
        <v>169</v>
      </c>
      <c r="O8" s="1" t="s">
        <v>170</v>
      </c>
      <c r="P8" s="1" t="s">
        <v>171</v>
      </c>
      <c r="Q8" s="1" t="s">
        <v>172</v>
      </c>
      <c r="R8" s="1" t="s">
        <v>225</v>
      </c>
      <c r="S8" s="1" t="s">
        <v>174</v>
      </c>
      <c r="T8" s="1" t="s">
        <v>175</v>
      </c>
      <c r="U8" s="1" t="s">
        <v>176</v>
      </c>
      <c r="V8" s="1" t="s">
        <v>185</v>
      </c>
    </row>
    <row r="9" s="1" customFormat="1" spans="1:22">
      <c r="A9" s="3">
        <v>18776447386</v>
      </c>
      <c r="B9" s="1" t="s">
        <v>218</v>
      </c>
      <c r="C9" s="1" t="s">
        <v>226</v>
      </c>
      <c r="D9" s="1" t="s">
        <v>227</v>
      </c>
      <c r="E9" s="1" t="s">
        <v>228</v>
      </c>
      <c r="F9" s="1" t="s">
        <v>160</v>
      </c>
      <c r="G9" s="1" t="s">
        <v>165</v>
      </c>
      <c r="H9" s="1" t="s">
        <v>166</v>
      </c>
      <c r="I9" s="1" t="s">
        <v>229</v>
      </c>
      <c r="J9" s="1" t="s">
        <v>30</v>
      </c>
      <c r="K9" s="1" t="s">
        <v>230</v>
      </c>
      <c r="L9" s="1" t="s">
        <v>230</v>
      </c>
      <c r="M9" s="1" t="s">
        <v>169</v>
      </c>
      <c r="N9" s="1" t="s">
        <v>169</v>
      </c>
      <c r="O9" s="1" t="s">
        <v>170</v>
      </c>
      <c r="P9" s="1" t="s">
        <v>171</v>
      </c>
      <c r="Q9" s="1" t="s">
        <v>172</v>
      </c>
      <c r="R9" s="1" t="s">
        <v>231</v>
      </c>
      <c r="S9" s="1" t="s">
        <v>174</v>
      </c>
      <c r="T9" s="1" t="s">
        <v>175</v>
      </c>
      <c r="U9" s="1" t="s">
        <v>176</v>
      </c>
      <c r="V9" s="1" t="s">
        <v>232</v>
      </c>
    </row>
    <row r="10" s="1" customFormat="1" spans="1:22">
      <c r="A10" s="3">
        <v>18744658139</v>
      </c>
      <c r="B10" s="1" t="s">
        <v>233</v>
      </c>
      <c r="C10" s="1" t="s">
        <v>234</v>
      </c>
      <c r="D10" s="1" t="s">
        <v>235</v>
      </c>
      <c r="E10" s="1" t="s">
        <v>236</v>
      </c>
      <c r="F10" s="1" t="s">
        <v>202</v>
      </c>
      <c r="G10" s="1" t="s">
        <v>194</v>
      </c>
      <c r="H10" s="1" t="s">
        <v>166</v>
      </c>
      <c r="I10" s="1" t="s">
        <v>237</v>
      </c>
      <c r="J10" s="1" t="s">
        <v>30</v>
      </c>
      <c r="K10" s="1" t="s">
        <v>238</v>
      </c>
      <c r="L10" s="1" t="s">
        <v>238</v>
      </c>
      <c r="M10" s="1" t="s">
        <v>169</v>
      </c>
      <c r="N10" s="1" t="s">
        <v>169</v>
      </c>
      <c r="O10" s="1" t="s">
        <v>170</v>
      </c>
      <c r="P10" s="1" t="s">
        <v>171</v>
      </c>
      <c r="Q10" s="1" t="s">
        <v>172</v>
      </c>
      <c r="R10" s="1" t="s">
        <v>239</v>
      </c>
      <c r="S10" s="1" t="s">
        <v>174</v>
      </c>
      <c r="T10" s="1" t="s">
        <v>175</v>
      </c>
      <c r="U10" s="1" t="s">
        <v>176</v>
      </c>
      <c r="V10" s="1" t="s">
        <v>185</v>
      </c>
    </row>
    <row r="11" s="1" customFormat="1" spans="1:22">
      <c r="A11" s="3">
        <v>18719456314</v>
      </c>
      <c r="B11" s="1" t="s">
        <v>240</v>
      </c>
      <c r="C11" s="1" t="s">
        <v>241</v>
      </c>
      <c r="D11" s="1" t="s">
        <v>242</v>
      </c>
      <c r="E11" s="1" t="s">
        <v>243</v>
      </c>
      <c r="F11" s="1" t="s">
        <v>178</v>
      </c>
      <c r="G11" s="1" t="s">
        <v>160</v>
      </c>
      <c r="H11" s="1" t="s">
        <v>166</v>
      </c>
      <c r="I11" s="1" t="s">
        <v>244</v>
      </c>
      <c r="J11" s="1" t="s">
        <v>30</v>
      </c>
      <c r="K11" s="1" t="s">
        <v>245</v>
      </c>
      <c r="L11" s="1" t="s">
        <v>245</v>
      </c>
      <c r="M11" s="1" t="s">
        <v>169</v>
      </c>
      <c r="N11" s="1" t="s">
        <v>169</v>
      </c>
      <c r="O11" s="1" t="s">
        <v>170</v>
      </c>
      <c r="P11" s="1" t="s">
        <v>171</v>
      </c>
      <c r="Q11" s="1" t="s">
        <v>172</v>
      </c>
      <c r="R11" s="1" t="s">
        <v>246</v>
      </c>
      <c r="S11" s="1" t="s">
        <v>174</v>
      </c>
      <c r="T11" s="1" t="s">
        <v>175</v>
      </c>
      <c r="U11" s="1" t="s">
        <v>176</v>
      </c>
      <c r="V11" s="1" t="s">
        <v>185</v>
      </c>
    </row>
    <row r="12" s="1" customFormat="1" spans="1:22">
      <c r="A12" s="3">
        <v>18708870870</v>
      </c>
      <c r="B12" s="1" t="s">
        <v>247</v>
      </c>
      <c r="C12" s="1" t="s">
        <v>248</v>
      </c>
      <c r="D12" s="1" t="s">
        <v>249</v>
      </c>
      <c r="E12" s="1" t="s">
        <v>250</v>
      </c>
      <c r="F12" s="1" t="s">
        <v>164</v>
      </c>
      <c r="G12" s="1" t="s">
        <v>165</v>
      </c>
      <c r="H12" s="1" t="s">
        <v>166</v>
      </c>
      <c r="I12" s="1" t="s">
        <v>251</v>
      </c>
      <c r="J12" s="1" t="s">
        <v>30</v>
      </c>
      <c r="K12" s="1" t="s">
        <v>252</v>
      </c>
      <c r="L12" s="1" t="s">
        <v>252</v>
      </c>
      <c r="M12" s="1" t="s">
        <v>169</v>
      </c>
      <c r="N12" s="1" t="s">
        <v>169</v>
      </c>
      <c r="O12" s="1" t="s">
        <v>170</v>
      </c>
      <c r="P12" s="1" t="s">
        <v>171</v>
      </c>
      <c r="Q12" s="1" t="s">
        <v>172</v>
      </c>
      <c r="R12" s="1" t="s">
        <v>253</v>
      </c>
      <c r="S12" s="1" t="s">
        <v>174</v>
      </c>
      <c r="T12" s="1" t="s">
        <v>175</v>
      </c>
      <c r="U12" s="1" t="s">
        <v>176</v>
      </c>
      <c r="V12" s="1" t="s">
        <v>185</v>
      </c>
    </row>
    <row r="13" s="1" customFormat="1" spans="1:22">
      <c r="A13" s="3">
        <v>18695152139</v>
      </c>
      <c r="B13" s="1" t="s">
        <v>254</v>
      </c>
      <c r="C13" s="1" t="s">
        <v>255</v>
      </c>
      <c r="D13" s="1" t="s">
        <v>256</v>
      </c>
      <c r="E13" s="1" t="s">
        <v>257</v>
      </c>
      <c r="F13" s="1" t="s">
        <v>202</v>
      </c>
      <c r="G13" s="1" t="s">
        <v>194</v>
      </c>
      <c r="H13" s="1" t="s">
        <v>166</v>
      </c>
      <c r="I13" s="1" t="s">
        <v>258</v>
      </c>
      <c r="J13" s="1" t="s">
        <v>30</v>
      </c>
      <c r="K13" s="1" t="s">
        <v>259</v>
      </c>
      <c r="L13" s="1" t="s">
        <v>259</v>
      </c>
      <c r="M13" s="1" t="s">
        <v>169</v>
      </c>
      <c r="N13" s="1" t="s">
        <v>169</v>
      </c>
      <c r="O13" s="1" t="s">
        <v>170</v>
      </c>
      <c r="P13" s="1" t="s">
        <v>171</v>
      </c>
      <c r="Q13" s="1" t="s">
        <v>172</v>
      </c>
      <c r="R13" s="1" t="s">
        <v>260</v>
      </c>
      <c r="S13" s="1" t="s">
        <v>174</v>
      </c>
      <c r="T13" s="1" t="s">
        <v>175</v>
      </c>
      <c r="U13" s="1" t="s">
        <v>176</v>
      </c>
      <c r="V13" s="1" t="s">
        <v>185</v>
      </c>
    </row>
    <row r="14" s="1" customFormat="1" spans="1:22">
      <c r="A14" s="3">
        <v>18396347015</v>
      </c>
      <c r="B14" s="1" t="s">
        <v>261</v>
      </c>
      <c r="C14" s="1" t="s">
        <v>262</v>
      </c>
      <c r="D14" s="1" t="s">
        <v>263</v>
      </c>
      <c r="E14" s="1" t="s">
        <v>264</v>
      </c>
      <c r="F14" s="1" t="s">
        <v>160</v>
      </c>
      <c r="G14" s="1" t="s">
        <v>165</v>
      </c>
      <c r="H14" s="1" t="s">
        <v>166</v>
      </c>
      <c r="I14" s="1" t="s">
        <v>265</v>
      </c>
      <c r="J14" s="1" t="s">
        <v>30</v>
      </c>
      <c r="K14" s="1" t="s">
        <v>266</v>
      </c>
      <c r="L14" s="1" t="s">
        <v>266</v>
      </c>
      <c r="M14" s="1" t="s">
        <v>169</v>
      </c>
      <c r="N14" s="1" t="s">
        <v>169</v>
      </c>
      <c r="O14" s="1" t="s">
        <v>170</v>
      </c>
      <c r="P14" s="1" t="s">
        <v>171</v>
      </c>
      <c r="Q14" s="1" t="s">
        <v>172</v>
      </c>
      <c r="R14" s="1" t="s">
        <v>267</v>
      </c>
      <c r="S14" s="1" t="s">
        <v>174</v>
      </c>
      <c r="T14" s="1" t="s">
        <v>175</v>
      </c>
      <c r="U14" s="1" t="s">
        <v>176</v>
      </c>
      <c r="V14" s="1" t="s">
        <v>185</v>
      </c>
    </row>
    <row r="15" s="1" customFormat="1" spans="1:22">
      <c r="A15" s="3">
        <v>18377875146</v>
      </c>
      <c r="B15" s="1" t="s">
        <v>268</v>
      </c>
      <c r="C15" s="1" t="s">
        <v>269</v>
      </c>
      <c r="D15" s="1" t="s">
        <v>270</v>
      </c>
      <c r="E15" s="1" t="s">
        <v>271</v>
      </c>
      <c r="F15" s="1" t="s">
        <v>160</v>
      </c>
      <c r="G15" s="1" t="s">
        <v>165</v>
      </c>
      <c r="H15" s="1" t="s">
        <v>166</v>
      </c>
      <c r="I15" s="1" t="s">
        <v>272</v>
      </c>
      <c r="J15" s="1" t="s">
        <v>30</v>
      </c>
      <c r="K15" s="1" t="s">
        <v>273</v>
      </c>
      <c r="L15" s="1" t="s">
        <v>273</v>
      </c>
      <c r="M15" s="1" t="s">
        <v>169</v>
      </c>
      <c r="N15" s="1" t="s">
        <v>169</v>
      </c>
      <c r="O15" s="1" t="s">
        <v>170</v>
      </c>
      <c r="P15" s="1" t="s">
        <v>171</v>
      </c>
      <c r="Q15" s="1" t="s">
        <v>172</v>
      </c>
      <c r="R15" s="1" t="s">
        <v>274</v>
      </c>
      <c r="S15" s="1" t="s">
        <v>174</v>
      </c>
      <c r="T15" s="1" t="s">
        <v>175</v>
      </c>
      <c r="U15" s="1" t="s">
        <v>176</v>
      </c>
      <c r="V15" s="1" t="s">
        <v>185</v>
      </c>
    </row>
    <row r="16" s="1" customFormat="1" spans="1:22">
      <c r="A16" s="3">
        <v>18303510715</v>
      </c>
      <c r="B16" s="1" t="s">
        <v>275</v>
      </c>
      <c r="C16" s="1" t="s">
        <v>276</v>
      </c>
      <c r="D16" s="1" t="s">
        <v>277</v>
      </c>
      <c r="E16" s="1" t="s">
        <v>278</v>
      </c>
      <c r="F16" s="1" t="s">
        <v>186</v>
      </c>
      <c r="G16" s="1" t="s">
        <v>160</v>
      </c>
      <c r="H16" s="1" t="s">
        <v>166</v>
      </c>
      <c r="I16" s="1" t="s">
        <v>279</v>
      </c>
      <c r="J16" s="1" t="s">
        <v>30</v>
      </c>
      <c r="K16" s="1" t="s">
        <v>280</v>
      </c>
      <c r="L16" s="1" t="s">
        <v>280</v>
      </c>
      <c r="M16" s="1" t="s">
        <v>169</v>
      </c>
      <c r="N16" s="1" t="s">
        <v>169</v>
      </c>
      <c r="O16" s="1" t="s">
        <v>170</v>
      </c>
      <c r="P16" s="1" t="s">
        <v>171</v>
      </c>
      <c r="Q16" s="1" t="s">
        <v>172</v>
      </c>
      <c r="R16" s="1" t="s">
        <v>281</v>
      </c>
      <c r="S16" s="1" t="s">
        <v>174</v>
      </c>
      <c r="T16" s="1" t="s">
        <v>175</v>
      </c>
      <c r="U16" s="1" t="s">
        <v>176</v>
      </c>
      <c r="V16" s="1" t="s">
        <v>282</v>
      </c>
    </row>
    <row r="17" s="1" customFormat="1" spans="1:22">
      <c r="A17" s="3">
        <v>18260503239</v>
      </c>
      <c r="B17" s="1" t="s">
        <v>283</v>
      </c>
      <c r="C17" s="1" t="s">
        <v>284</v>
      </c>
      <c r="D17" s="1" t="s">
        <v>285</v>
      </c>
      <c r="E17" s="1" t="s">
        <v>286</v>
      </c>
      <c r="F17" s="1" t="s">
        <v>222</v>
      </c>
      <c r="G17" s="1" t="s">
        <v>178</v>
      </c>
      <c r="H17" s="1" t="s">
        <v>166</v>
      </c>
      <c r="I17" s="1" t="s">
        <v>287</v>
      </c>
      <c r="J17" s="1" t="s">
        <v>30</v>
      </c>
      <c r="K17" s="1" t="s">
        <v>288</v>
      </c>
      <c r="L17" s="1" t="s">
        <v>288</v>
      </c>
      <c r="M17" s="1" t="s">
        <v>169</v>
      </c>
      <c r="N17" s="1" t="s">
        <v>169</v>
      </c>
      <c r="O17" s="1" t="s">
        <v>170</v>
      </c>
      <c r="P17" s="1" t="s">
        <v>171</v>
      </c>
      <c r="Q17" s="1" t="s">
        <v>172</v>
      </c>
      <c r="R17" s="1" t="s">
        <v>289</v>
      </c>
      <c r="S17" s="1" t="s">
        <v>174</v>
      </c>
      <c r="T17" s="1" t="s">
        <v>175</v>
      </c>
      <c r="U17" s="1" t="s">
        <v>176</v>
      </c>
      <c r="V17" s="1" t="s">
        <v>185</v>
      </c>
    </row>
    <row r="18" s="1" customFormat="1" spans="1:22">
      <c r="A18" s="3">
        <v>18188317752</v>
      </c>
      <c r="B18" s="1" t="s">
        <v>290</v>
      </c>
      <c r="C18" s="1" t="s">
        <v>291</v>
      </c>
      <c r="D18" s="1" t="s">
        <v>292</v>
      </c>
      <c r="E18" s="1" t="s">
        <v>293</v>
      </c>
      <c r="F18" s="1" t="s">
        <v>206</v>
      </c>
      <c r="G18" s="1" t="s">
        <v>164</v>
      </c>
      <c r="H18" s="1" t="s">
        <v>166</v>
      </c>
      <c r="I18" s="1" t="s">
        <v>294</v>
      </c>
      <c r="J18" s="1" t="s">
        <v>30</v>
      </c>
      <c r="K18" s="1" t="s">
        <v>295</v>
      </c>
      <c r="L18" s="1" t="s">
        <v>296</v>
      </c>
      <c r="M18" s="1" t="s">
        <v>297</v>
      </c>
      <c r="N18" s="1" t="s">
        <v>298</v>
      </c>
      <c r="O18" s="1" t="s">
        <v>170</v>
      </c>
      <c r="P18" s="1" t="s">
        <v>171</v>
      </c>
      <c r="Q18" s="1" t="s">
        <v>172</v>
      </c>
      <c r="R18" s="1" t="s">
        <v>299</v>
      </c>
      <c r="S18" s="1" t="s">
        <v>174</v>
      </c>
      <c r="T18" s="1" t="s">
        <v>175</v>
      </c>
      <c r="U18" s="1" t="s">
        <v>300</v>
      </c>
      <c r="V18" s="1" t="s">
        <v>301</v>
      </c>
    </row>
    <row r="19" s="1" customFormat="1" spans="1:22">
      <c r="A19" s="3">
        <v>17656949561</v>
      </c>
      <c r="B19" s="1" t="s">
        <v>302</v>
      </c>
      <c r="C19" s="1" t="s">
        <v>303</v>
      </c>
      <c r="D19" s="1" t="s">
        <v>304</v>
      </c>
      <c r="E19" s="1" t="s">
        <v>305</v>
      </c>
      <c r="F19" s="1" t="s">
        <v>178</v>
      </c>
      <c r="G19" s="1" t="s">
        <v>206</v>
      </c>
      <c r="H19" s="1" t="s">
        <v>166</v>
      </c>
      <c r="I19" s="1" t="s">
        <v>306</v>
      </c>
      <c r="J19" s="1" t="s">
        <v>30</v>
      </c>
      <c r="K19" s="1" t="s">
        <v>307</v>
      </c>
      <c r="L19" s="1" t="s">
        <v>307</v>
      </c>
      <c r="M19" s="1" t="s">
        <v>169</v>
      </c>
      <c r="N19" s="1" t="s">
        <v>169</v>
      </c>
      <c r="O19" s="1" t="s">
        <v>170</v>
      </c>
      <c r="P19" s="1" t="s">
        <v>171</v>
      </c>
      <c r="Q19" s="1" t="s">
        <v>172</v>
      </c>
      <c r="R19" s="1" t="s">
        <v>308</v>
      </c>
      <c r="S19" s="1" t="s">
        <v>174</v>
      </c>
      <c r="T19" s="1" t="s">
        <v>175</v>
      </c>
      <c r="U19" s="1" t="s">
        <v>176</v>
      </c>
      <c r="V19" s="1" t="s">
        <v>282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2022-09-13T02:13:28Z</dcterms:created>
  <dcterms:modified xsi:type="dcterms:W3CDTF">2022-09-13T02:30:47Z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6125D1CC3CA042F0A39CF30365F7563E</vt:lpwstr>
  </property>
  <property fmtid="{D5CDD505-2E9C-101B-9397-08002B2CF9AE}" pid="3" name="KSOProductBuildVer">
    <vt:lpwstr>2052-11.1.0.12358</vt:lpwstr>
  </property>
</Properties>
</file>