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<sst xmlns="http://schemas.openxmlformats.org/spreadsheetml/2006/main" count="121" uniqueCount="89">
  <si>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</si>
  <si>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</si>
  <si>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</si>
  <si>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</si>
  <si>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</si>
  <si>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</si>
  <si>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</si>
  <si>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</si>
  <si>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</si>
  <si>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</si>
  <si>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</si>
  <si>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</si>
  <si>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</si>
  <si>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</si>
  <si>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</si>
  <si>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</si>
  <si>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</si>
  <si>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</si>
  <si>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</si>
  <si>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</si>
  <si>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</si>
  <si>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</si>
  <si>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</si>
  <si>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</si>
  <si>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</si>
  <si>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18887985427	</t>
  </si>
  <si>
    <t>Ctrip</t>
  </si>
  <si>
    <t>正常</t>
  </si>
  <si>
    <t>[香港]香港珀丽酒店(Rosedale Hotel Hong Kong)(1959488)</t>
  </si>
  <si>
    <t>豪华客房&lt;双人入住&gt;&lt;内宾&gt;&lt;预付&gt;&lt;无早&gt;</t>
  </si>
  <si>
    <t>CNY</t>
  </si>
  <si>
    <t>HUI/XIAOBAO</t>
  </si>
  <si>
    <t>CA363220914CNY</t>
  </si>
  <si>
    <t>未提现</t>
  </si>
  <si>
    <t>携程开票</t>
  </si>
  <si>
    <t xml:space="preserve">2670252	</t>
  </si>
  <si>
    <t xml:space="preserve">6044875	</t>
  </si>
  <si>
    <t xml:space="preserve">999218902309954	</t>
  </si>
  <si>
    <t>[江门]江门名冠金凯悦酒店(28096205)</t>
  </si>
  <si>
    <t>商务大床房&lt;双人入住&gt;&lt;内宾&gt;&lt;预付&gt;&lt;无早&gt;</t>
  </si>
  <si>
    <t>许世杰</t>
  </si>
  <si>
    <t xml:space="preserve">2671666	</t>
  </si>
  <si>
    <t xml:space="preserve">2208290010	</t>
  </si>
  <si>
    <t>，</t>
  </si>
  <si>
    <t>A220914094859481</t>
  </si>
  <si>
    <t>CNY / HKD 当前参考汇率: 1.125221485</t>
  </si>
  <si>
    <t>总计： 2503.97 CNY/
2817.52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</si>
  <si>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</si>
  <si>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</si>
  <si>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</si>
  <si>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</si>
  <si>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</si>
  <si>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</si>
  <si>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</si>
  <si>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</si>
  <si>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</si>
  <si>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</si>
  <si>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</si>
  <si>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</si>
  <si>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</si>
  <si>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</si>
  <si>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</si>
  <si>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</si>
  <si>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</si>
  <si>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</si>
  <si>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</si>
  <si>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2022-08-29</t>
  </si>
  <si>
    <t>2671666</t>
  </si>
  <si>
    <t>江门名冠金凯悦酒店</t>
  </si>
  <si>
    <t>2022-08-30</t>
  </si>
  <si>
    <t>退房日周结</t>
  </si>
  <si>
    <t>400.97</t>
  </si>
  <si>
    <t>RMB</t>
  </si>
  <si>
    <t>0</t>
  </si>
  <si>
    <t>0.00</t>
  </si>
  <si>
    <t>携程国内直连(DD)</t>
  </si>
  <si>
    <t>01.011249</t>
  </si>
  <si>
    <t>2022-08-29 09:48:20</t>
  </si>
  <si>
    <t>否</t>
  </si>
  <si>
    <t>汇智国际旅游发展有限公司</t>
  </si>
  <si>
    <t>直连</t>
  </si>
  <si>
    <t>中国</t>
  </si>
  <si>
    <t>2022-08-27</t>
  </si>
  <si>
    <t>2670252</t>
  </si>
  <si>
    <t>香港珀丽酒店</t>
  </si>
  <si>
    <t>HUI XIAOBAO</t>
  </si>
  <si>
    <t>2022-08-28</t>
  </si>
  <si>
    <t>2103.00</t>
  </si>
  <si>
    <t>2022-08-27 20:38:04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</si>
</sst>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15</xdr:col>
      <xdr:colOff>495300</xdr:colOff>
      <xdr:row>51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26807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44801</v>
      </c>
      <c r="G2" s="6">
        <v>44803</v>
      </c>
      <c r="H2" s="4">
        <v>1</v>
      </c>
      <c r="I2" s="4">
        <v>2</v>
      </c>
      <c r="J2" s="4">
        <v>2</v>
      </c>
      <c r="K2" s="4" t="s">
        <v>30</v>
      </c>
      <c r="L2" s="4">
        <v>2103</v>
      </c>
      <c r="M2" s="4">
        <v>2103</v>
      </c>
      <c r="N2" s="4" t="s">
        <v>31</v>
      </c>
      <c r="O2" s="4" t="s">
        <v>32</v>
      </c>
      <c r="P2" s="4" t="s">
        <v>33</v>
      </c>
      <c r="Q2" s="4">
        <v>0</v>
      </c>
      <c r="R2" s="7">
        <v>44800</v>
      </c>
      <c r="S2" s="6">
        <v>44818</v>
      </c>
      <c r="T2" s="4" t="s">
        <v>34</v>
      </c>
      <c r="U2" s="4">
        <v>2103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44802</v>
      </c>
      <c r="G3" s="6">
        <v>44803</v>
      </c>
      <c r="H3" s="4">
        <v>1</v>
      </c>
      <c r="I3" s="4">
        <v>1</v>
      </c>
      <c r="J3" s="4">
        <v>1</v>
      </c>
      <c r="K3" s="4" t="s">
        <v>30</v>
      </c>
      <c r="L3" s="4">
        <v>400.97</v>
      </c>
      <c r="M3" s="4">
        <v>400.97</v>
      </c>
      <c r="N3" s="4" t="s">
        <v>40</v>
      </c>
      <c r="O3" s="4" t="s">
        <v>32</v>
      </c>
      <c r="P3" s="4" t="s">
        <v>33</v>
      </c>
      <c r="Q3" s="4">
        <v>0</v>
      </c>
      <c r="R3" s="7">
        <v>44802</v>
      </c>
      <c r="S3" s="6">
        <v>44818</v>
      </c>
      <c r="T3" s="4" t="s">
        <v>34</v>
      </c>
      <c r="U3" s="4">
        <v>400.97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18887985427</v>
      </c>
      <c r="B2" s="6">
        <v>44801</v>
      </c>
      <c r="C2" s="6">
        <v>44803</v>
      </c>
      <c r="D2" s="4">
        <v>2103</v>
      </c>
      <c r="E2" s="4" t="str">
        <f>VLOOKUP(A2,HOP!A:L,12,0)</f>
        <v>2103.00</v>
      </c>
      <c r="F2" s="4" t="str">
        <f>VLOOKUP(A2,HOP!A:C,3,0)</f>
        <v>2670252</v>
      </c>
      <c r="G2" s="4">
        <f>D2-E2</f>
        <v>0</v>
      </c>
      <c r="H2" s="4" t="str">
        <f>$H$1&amp;F2</f>
        <v>，2670252</v>
      </c>
      <c r="I2" s="4" t="str">
        <f>VLOOKUP(A2,HOP!A:U,21,0)</f>
        <v>直连</v>
      </c>
    </row>
    <row r="3" s="4" customFormat="1" spans="1:9">
      <c r="A3" s="5">
        <v>999218902309954</v>
      </c>
      <c r="B3" s="6">
        <v>44802</v>
      </c>
      <c r="C3" s="6">
        <v>44803</v>
      </c>
      <c r="D3" s="4">
        <v>400.97</v>
      </c>
      <c r="E3" s="4" t="str">
        <f>VLOOKUP(A3,HOP!A:L,12,0)</f>
        <v>400.97</v>
      </c>
      <c r="F3" s="4" t="str">
        <f>VLOOKUP(A3,HOP!A:C,3,0)</f>
        <v>2671666</v>
      </c>
      <c r="G3" s="4">
        <f>D3-E3</f>
        <v>0</v>
      </c>
      <c r="H3" s="4" t="str">
        <f>$H$1&amp;F3</f>
        <v>，2671666</v>
      </c>
      <c r="I3" s="4" t="str">
        <f>VLOOKUP(A3,HOP!A:U,21,0)</f>
        <v>直连</v>
      </c>
    </row>
    <row r="5" spans="4:4">
      <c r="D5" s="4">
        <f>SUM(D2:D4)</f>
        <v>2503.97</v>
      </c>
    </row>
    <row r="16" spans="1:1">
      <c r="A16" s="4" t="s">
        <v>44</v>
      </c>
    </row>
    <row r="17" spans="1:1">
      <c r="A17" s="4" t="s">
        <v>45</v>
      </c>
    </row>
    <row r="18" spans="1:1">
      <c r="A18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999218902309954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18887985427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69</v>
      </c>
      <c r="H3" s="1" t="s">
        <v>70</v>
      </c>
      <c r="I3" s="1" t="s">
        <v>87</v>
      </c>
      <c r="J3" s="1" t="s">
        <v>72</v>
      </c>
      <c r="K3" s="1" t="s">
        <v>87</v>
      </c>
      <c r="L3" s="1" t="s">
        <v>87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88</v>
      </c>
      <c r="S3" s="1" t="s">
        <v>78</v>
      </c>
      <c r="T3" s="1" t="s">
        <v>79</v>
      </c>
      <c r="U3" s="1" t="s">
        <v>80</v>
      </c>
      <c r="V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2022-09-14T01:28:48Z</dcterms:created>
  <dcterms:modified xsi:type="dcterms:W3CDTF">2022-09-14T01:48:23Z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4A327B5B584246EA96F87F162E083CA6</vt:lpwstr>
  </property>
  <property fmtid="{D5CDD505-2E9C-101B-9397-08002B2CF9AE}" pid="3" name="KSOProductBuildVer">
    <vt:lpwstr>2052-11.1.0.12358</vt:lpwstr>
  </property>
</Properties>
</file>