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<sst xmlns="http://schemas.openxmlformats.org/spreadsheetml/2006/main" count="683" uniqueCount="289">
  <si>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</si>
  <si>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</si>
  <si>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</si>
  <si>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</si>
  <si>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</si>
  <si>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</si>
  <si>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</si>
  <si>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</si>
  <si>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</si>
  <si>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</si>
  <si>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</si>
  <si>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</si>
  <si>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</si>
  <si>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</si>
  <si>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</si>
  <si>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</si>
  <si>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</si>
  <si>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</si>
  <si>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</si>
  <si>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</si>
  <si>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</si>
  <si>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</si>
  <si>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</si>
  <si>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</si>
  <si>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</si>
  <si>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17780589121	</t>
  </si>
  <si>
    <t>Ctrip</t>
  </si>
  <si>
    <t>正常</t>
  </si>
  <si>
    <t>[里约热内卢]温莎欧逊尼可酒店(Windsor Oceanico)(37215427)</t>
  </si>
  <si>
    <t>高级双人床房&lt;不退款&gt;&lt;2人入住&gt;</t>
  </si>
  <si>
    <t>USD</t>
  </si>
  <si>
    <t>Batista Leite/LORENA Amaral,Silva Manso/Clayton junio</t>
  </si>
  <si>
    <t>CA5326220914USD</t>
  </si>
  <si>
    <t>未提现</t>
  </si>
  <si>
    <t>携程开票</t>
  </si>
  <si>
    <t xml:space="preserve">2503819	</t>
  </si>
  <si>
    <t xml:space="preserve">sx3ngp7rt	</t>
  </si>
  <si>
    <t xml:space="preserve">17885360485	</t>
  </si>
  <si>
    <t>[卡姆登]伦敦圣吉尔斯酒店(St Giles London – A St Giles Hotel)(37257430)</t>
  </si>
  <si>
    <t>经典大床房&lt;不退款&gt;&lt;2人入住&gt;</t>
  </si>
  <si>
    <t>imm khim/ng,imm khim/ng</t>
  </si>
  <si>
    <t xml:space="preserve">	</t>
  </si>
  <si>
    <t xml:space="preserve">758367	</t>
  </si>
  <si>
    <t xml:space="preserve">18214837420	</t>
  </si>
  <si>
    <t>[威尼斯]阿尔伯高卡瓦乐图奥尔瑟罗公爵酒店(Albergo Cavalletto &amp; Doge Orseolo)(37224336)</t>
  </si>
  <si>
    <t>高级房&lt;2人入住&gt;&lt;不退款&gt;</t>
  </si>
  <si>
    <t>Schunck/Leo</t>
  </si>
  <si>
    <t xml:space="preserve">1966528227	</t>
  </si>
  <si>
    <t xml:space="preserve">18673608716	</t>
  </si>
  <si>
    <t>[吉隆坡]吉隆坡市中心智选假日酒店(Holiday Inn Express Kuala Lumpur City Centre, an IHG Hotel)(40724199)</t>
  </si>
  <si>
    <t>标准房（双床）&lt;2人入住&gt;&lt;不退款&gt;</t>
  </si>
  <si>
    <t>Loh/Sai Mun</t>
  </si>
  <si>
    <t xml:space="preserve">24250720	</t>
  </si>
  <si>
    <t xml:space="preserve">18764219898	</t>
  </si>
  <si>
    <t>[曼谷]诺富特暹罗广场酒店 (SHA Plus+)(Novotel Bangkok on Siam Square (SHA Plus+))(37205836)</t>
  </si>
  <si>
    <t>豪华房&lt;不退款&gt;&lt;2人入住&gt;</t>
  </si>
  <si>
    <t>Nguyen Thi/My Trinh</t>
  </si>
  <si>
    <t xml:space="preserve">2656328	</t>
  </si>
  <si>
    <t xml:space="preserve">845772	</t>
  </si>
  <si>
    <t xml:space="preserve">18794162216	</t>
  </si>
  <si>
    <t>[卢瓦尔河畔圣塞巴斯蒂安]东南特圣塞巴斯蒂安苏尔卢瓦尔河普瑞米尔经典酒店(Premiere Classe Nantes Est St Sebastien Sur Loire)(46581606)</t>
  </si>
  <si>
    <t>双人床房&lt;不退款&gt;&lt;2人入住&gt;</t>
  </si>
  <si>
    <t>MOLLET/NATACHA</t>
  </si>
  <si>
    <t xml:space="preserve">2659172	</t>
  </si>
  <si>
    <t xml:space="preserve">33728UC002793	</t>
  </si>
  <si>
    <t xml:space="preserve">18799923753	</t>
  </si>
  <si>
    <t>[芝加哥]国会广场酒店及会议中心(The Congress Plaza Hotel &amp; Convention Center)(37213394)</t>
  </si>
  <si>
    <t>标准大床房&lt;不退款&gt;&lt;2人入住&gt;</t>
  </si>
  <si>
    <t>Bilger/Jacob</t>
  </si>
  <si>
    <t xml:space="preserve">18826146887	</t>
  </si>
  <si>
    <t>[纽约]爱迪生时代广场酒店(Hotel Edison Times Square)(37209421)</t>
  </si>
  <si>
    <t>Siedlecki/Wendy Melisa</t>
  </si>
  <si>
    <t xml:space="preserve">18830551625	</t>
  </si>
  <si>
    <t>UNDORF/LISA</t>
  </si>
  <si>
    <t xml:space="preserve">2662965	</t>
  </si>
  <si>
    <t xml:space="preserve">18830639000	</t>
  </si>
  <si>
    <t>经典大号床房&lt;不退款&gt;&lt;2人入住&gt;</t>
  </si>
  <si>
    <t>Leite/Jillian</t>
  </si>
  <si>
    <t xml:space="preserve">18910758188	</t>
  </si>
  <si>
    <t>[巴西利亚]曼哈顿广场酒店(Manhattan Plaza)(39039613)</t>
  </si>
  <si>
    <t>高级双床房&lt;不退款&gt;&lt;2人入住&gt;</t>
  </si>
  <si>
    <t>Xavier/Josias Macedo</t>
  </si>
  <si>
    <t xml:space="preserve">2673666	</t>
  </si>
  <si>
    <t xml:space="preserve">18927473133	</t>
  </si>
  <si>
    <t>高级大床房&lt;2人入住&gt;&lt;不退款&gt;</t>
  </si>
  <si>
    <t>Oliveira Junior/Getulio Pereira</t>
  </si>
  <si>
    <t xml:space="preserve">2681574	</t>
  </si>
  <si>
    <t xml:space="preserve">64168409	</t>
  </si>
  <si>
    <t xml:space="preserve">18944074526	</t>
  </si>
  <si>
    <t>[拉斯维加斯]拉斯维加斯金砖酒店(Golden Nugget Las Vegas)(37202473)</t>
  </si>
  <si>
    <t>卡尔森塔楼豪华房（特大床）&lt;2人入住&gt;&lt;不退款&gt;</t>
  </si>
  <si>
    <t>Velazquez/Jose Javier</t>
  </si>
  <si>
    <t xml:space="preserve">18945501213	</t>
  </si>
  <si>
    <t>[茹伊欧萨什]普瑞米尔梅兹苏德朱伊奥阿切经典酒店(Premiere Classe Metz Sud Jouy Aux Arches)(45977522)</t>
  </si>
  <si>
    <t>标准间1双人床&lt;2人入住&gt;&lt;不退款&gt;</t>
  </si>
  <si>
    <t>SAVAS/BEYHAN</t>
  </si>
  <si>
    <t xml:space="preserve">2684910	</t>
  </si>
  <si>
    <t xml:space="preserve">33736UC002485	</t>
  </si>
  <si>
    <t xml:space="preserve">18945696291	</t>
  </si>
  <si>
    <t>[Batu Buruk]苏麦公寓酒店(Sumai Hotel Apartment)(48320066)</t>
  </si>
  <si>
    <t>套房&lt;2人入住&gt;&lt;不退款&gt;</t>
  </si>
  <si>
    <t>Mohamed Amin/Norfaizawati,Mohamed Amin/Norfaizawati</t>
  </si>
  <si>
    <t xml:space="preserve">2685006	</t>
  </si>
  <si>
    <t xml:space="preserve">18946676112	</t>
  </si>
  <si>
    <t>[首尔]哈密尔顿酒店(Hamilton Hotel)(37046487)</t>
  </si>
  <si>
    <t>标准双床房&lt;2人入住&gt;&lt;不退款&gt;</t>
  </si>
  <si>
    <t>Qasim/Muhammad,Qasim/Muhammad</t>
  </si>
  <si>
    <t xml:space="preserve">2685419	</t>
  </si>
  <si>
    <t xml:space="preserve">22187951	</t>
  </si>
  <si>
    <t xml:space="preserve">18946938356	</t>
  </si>
  <si>
    <t>[拉斯维加斯]亨德森-拉斯维加斯舒适套房酒店(Comfort Inn &amp; Suites Henderson - Las Vegas)(37222766)</t>
  </si>
  <si>
    <t>标准房, 2 张大床房&lt;2人入住&gt;&lt;不退款&gt;&lt;早餐&gt;</t>
  </si>
  <si>
    <t>kong/haneul</t>
  </si>
  <si>
    <t xml:space="preserve">26618619	</t>
  </si>
  <si>
    <t xml:space="preserve">18947939639	</t>
  </si>
  <si>
    <t>[普吉岛]普吉岛船屋度假酒店 (SHA Extra Plus)(The Boathouse Phuket (SHA Extra Plus))(40721407)</t>
  </si>
  <si>
    <t>海滨房&lt;2人入住&gt;&lt;不退款&gt;</t>
  </si>
  <si>
    <t>GABRIEL/GABRIELLE CARMEN</t>
  </si>
  <si>
    <t xml:space="preserve">13051	</t>
  </si>
  <si>
    <t xml:space="preserve">18948411842	</t>
  </si>
  <si>
    <t>[卡斯泰克]魔山地区罗德威旅馆(Rodeway Inn Magic Mountain Area)(40069673)</t>
  </si>
  <si>
    <t>标准间1特大床（吸烟）&lt;2人入住&gt;&lt;不退款&gt;</t>
  </si>
  <si>
    <t>CIMBURA /STEVEN</t>
  </si>
  <si>
    <t>，</t>
  </si>
  <si>
    <t>A220914104107481</t>
  </si>
  <si>
    <t>A220914104209481</t>
  </si>
  <si>
    <t>USD / HKD 当前参考汇率: 7.84914</t>
  </si>
  <si>
    <t>总计：4990 USD/
39167.21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</si>
  <si>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</si>
  <si>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</si>
  <si>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</si>
  <si>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</si>
  <si>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</si>
  <si>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</si>
  <si>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</si>
  <si>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</si>
  <si>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</si>
  <si>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</si>
  <si>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</si>
  <si>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</si>
  <si>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</si>
  <si>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</si>
  <si>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</si>
  <si>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</si>
  <si>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</si>
  <si>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</si>
  <si>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</si>
  <si>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2022-09-10</t>
  </si>
  <si>
    <t>2686433</t>
  </si>
  <si>
    <t>魔术山地区罗德威酒店</t>
  </si>
  <si>
    <t>CIMBURA STEVEN</t>
  </si>
  <si>
    <t>2022-09-11</t>
  </si>
  <si>
    <t>退房日周结</t>
  </si>
  <si>
    <t>569.43</t>
  </si>
  <si>
    <t>82.00</t>
  </si>
  <si>
    <t>0</t>
  </si>
  <si>
    <t>0.00</t>
  </si>
  <si>
    <t>携程盛景国际直连</t>
  </si>
  <si>
    <t>01.010677</t>
  </si>
  <si>
    <t>2022-09-10 18:06:10</t>
  </si>
  <si>
    <t>否</t>
  </si>
  <si>
    <t>汇智国际旅游发展有限公司</t>
  </si>
  <si>
    <t>直连</t>
  </si>
  <si>
    <t>美国</t>
  </si>
  <si>
    <t>2686165</t>
  </si>
  <si>
    <t>普吉岛船屋度假酒店</t>
  </si>
  <si>
    <t>GABRIEL GABRIELLE CARMEN</t>
  </si>
  <si>
    <t>1076.37</t>
  </si>
  <si>
    <t>155.00</t>
  </si>
  <si>
    <t>2022-09-10 15:48:53</t>
  </si>
  <si>
    <t>直采</t>
  </si>
  <si>
    <t>泰国</t>
  </si>
  <si>
    <t>2685652</t>
  </si>
  <si>
    <t>亨德森-拉斯维加斯舒适套房酒店</t>
  </si>
  <si>
    <t>kong haneul</t>
  </si>
  <si>
    <t>937.48</t>
  </si>
  <si>
    <t>135.00</t>
  </si>
  <si>
    <t>2022-09-10 07:45:42</t>
  </si>
  <si>
    <t>2685419</t>
  </si>
  <si>
    <t>哈密尔顿酒店</t>
  </si>
  <si>
    <t>Qasim Muhammad,Qasim Muhammad</t>
  </si>
  <si>
    <t>830.01</t>
  </si>
  <si>
    <t>119.00</t>
  </si>
  <si>
    <t>2022-09-10 00:59:58</t>
  </si>
  <si>
    <t>韩国</t>
  </si>
  <si>
    <t>2022-09-09</t>
  </si>
  <si>
    <t>2685006</t>
  </si>
  <si>
    <t>苏麦公寓酒店</t>
  </si>
  <si>
    <t>Mohamed Amin Norfaizawati,Mohamed Amin Norfaizawati</t>
  </si>
  <si>
    <t>258.07</t>
  </si>
  <si>
    <t>37.00</t>
  </si>
  <si>
    <t>2022-09-09 19:18:16</t>
  </si>
  <si>
    <t>马来西亚</t>
  </si>
  <si>
    <t>2684910</t>
  </si>
  <si>
    <t>普瑞米尔梅兹苏德朱伊奥阿切经典酒店</t>
  </si>
  <si>
    <t>SAVAS BEYHAN</t>
  </si>
  <si>
    <t>279.00</t>
  </si>
  <si>
    <t>40.00</t>
  </si>
  <si>
    <t>2022-09-09 18:48:07</t>
  </si>
  <si>
    <t>法国</t>
  </si>
  <si>
    <t>2684173</t>
  </si>
  <si>
    <t>拉斯维加斯金砖酒店</t>
  </si>
  <si>
    <t>Velazquez Jose Javier</t>
  </si>
  <si>
    <t>2748.11</t>
  </si>
  <si>
    <t>394.00</t>
  </si>
  <si>
    <t>2022-09-09 08:40:12</t>
  </si>
  <si>
    <t>2022-09-07</t>
  </si>
  <si>
    <t>2681574</t>
  </si>
  <si>
    <t>曼哈顿广场酒店</t>
  </si>
  <si>
    <t>Oliveira Junior Getulio Pereira</t>
  </si>
  <si>
    <t>585.59</t>
  </si>
  <si>
    <t>84.00</t>
  </si>
  <si>
    <t>2022-09-07 02:58:42</t>
  </si>
  <si>
    <t>巴西</t>
  </si>
  <si>
    <t>2022-08-31</t>
  </si>
  <si>
    <t>2673666</t>
  </si>
  <si>
    <t>Xavier Josias Macedo</t>
  </si>
  <si>
    <t>325.46</t>
  </si>
  <si>
    <t>47.00</t>
  </si>
  <si>
    <t>2022-08-31 01:11:54</t>
  </si>
  <si>
    <t>2022-08-22</t>
  </si>
  <si>
    <t>2663032</t>
  </si>
  <si>
    <t>爱迪生时代广场酒店</t>
  </si>
  <si>
    <t>Leite Jillian</t>
  </si>
  <si>
    <t>2207.38</t>
  </si>
  <si>
    <t>323.00</t>
  </si>
  <si>
    <t>2022-08-22 07:34:37</t>
  </si>
  <si>
    <t>2662965</t>
  </si>
  <si>
    <t>UNDORF LISA</t>
  </si>
  <si>
    <t>4414.76</t>
  </si>
  <si>
    <t>646.00</t>
  </si>
  <si>
    <t>2022-08-22 04:54:19</t>
  </si>
  <si>
    <t>2022-08-21</t>
  </si>
  <si>
    <t>2662328</t>
  </si>
  <si>
    <t>Siedlecki Wendy Melisa</t>
  </si>
  <si>
    <t>2022-08-21 12:45:42</t>
  </si>
  <si>
    <t>2022-08-19</t>
  </si>
  <si>
    <t>2659921</t>
  </si>
  <si>
    <t>国会广场酒店及会议中心</t>
  </si>
  <si>
    <t>Bilger Jacob</t>
  </si>
  <si>
    <t>1190.42</t>
  </si>
  <si>
    <t>175.00</t>
  </si>
  <si>
    <t>2022-08-19 08:50:33</t>
  </si>
  <si>
    <t>2022-08-18</t>
  </si>
  <si>
    <t>2659172</t>
  </si>
  <si>
    <t>东南特圣塞巴斯蒂安苏尔卢瓦尔河普瑞米尔经典酒店</t>
  </si>
  <si>
    <t>MOLLET NATACHA</t>
  </si>
  <si>
    <t>584.58</t>
  </si>
  <si>
    <t>86.00</t>
  </si>
  <si>
    <t>2022-08-18 14:10:22</t>
  </si>
  <si>
    <t>2022-08-15</t>
  </si>
  <si>
    <t>2656328</t>
  </si>
  <si>
    <t>诺富特暹罗广场酒店 (SHA Plus+)</t>
  </si>
  <si>
    <t>Nguyen Thi My Trinh</t>
  </si>
  <si>
    <t>1865.43</t>
  </si>
  <si>
    <t>276.00</t>
  </si>
  <si>
    <t>2022-08-15 23:11:05</t>
  </si>
  <si>
    <t>2022-08-08</t>
  </si>
  <si>
    <t>2648140</t>
  </si>
  <si>
    <t>吉隆坡市中心智选假日酒店</t>
  </si>
  <si>
    <t>Loh Sai Mun</t>
  </si>
  <si>
    <t>366.06</t>
  </si>
  <si>
    <t>54.00</t>
  </si>
  <si>
    <t>2022-08-08 12:03:47</t>
  </si>
  <si>
    <t>2022-06-26</t>
  </si>
  <si>
    <t>2603833</t>
  </si>
  <si>
    <t>阿尔伯高卡瓦乐图奥尔瑟罗公爵酒店</t>
  </si>
  <si>
    <t>Schunck Leo</t>
  </si>
  <si>
    <t>2022-09-08</t>
  </si>
  <si>
    <t>4116.99</t>
  </si>
  <si>
    <t>614.00</t>
  </si>
  <si>
    <t>2022-06-26 20:13:47</t>
  </si>
  <si>
    <t>意大利</t>
  </si>
  <si>
    <t>2022-05-03</t>
  </si>
  <si>
    <t>2535399</t>
  </si>
  <si>
    <t>伦敦圣吉尔斯酒店</t>
  </si>
  <si>
    <t>imm khim ng,imm khim ng</t>
  </si>
  <si>
    <t>2022-09-06</t>
  </si>
  <si>
    <t>4835.16</t>
  </si>
  <si>
    <t>730.00</t>
  </si>
  <si>
    <t>2022-05-03 15:20:08</t>
  </si>
  <si>
    <t>英国</t>
  </si>
  <si>
    <t>2022-04-09</t>
  </si>
  <si>
    <t>2503819</t>
  </si>
  <si>
    <t>温莎欧西阿尼克酒店</t>
  </si>
  <si>
    <t>Batista Leite LORENA Amaral,Silva Manso Clayton junio</t>
  </si>
  <si>
    <t>4273.60</t>
  </si>
  <si>
    <t>670.00</t>
  </si>
  <si>
    <t>2022-04-09 08:02:01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</si>
</sst>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12</xdr:col>
      <xdr:colOff>114300</xdr:colOff>
      <xdr:row>65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8858250" cy="487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44813</v>
      </c>
      <c r="G2" s="6">
        <v>44815</v>
      </c>
      <c r="H2" s="4">
        <v>1</v>
      </c>
      <c r="I2" s="4">
        <v>2</v>
      </c>
      <c r="J2" s="4">
        <v>2</v>
      </c>
      <c r="K2" s="4" t="s">
        <v>30</v>
      </c>
      <c r="L2" s="4">
        <v>670</v>
      </c>
      <c r="M2" s="4">
        <v>670</v>
      </c>
      <c r="N2" s="4" t="s">
        <v>31</v>
      </c>
      <c r="O2" s="4" t="s">
        <v>32</v>
      </c>
      <c r="P2" s="4" t="s">
        <v>33</v>
      </c>
      <c r="Q2" s="4">
        <v>0</v>
      </c>
      <c r="R2" s="7">
        <v>44660</v>
      </c>
      <c r="S2" s="6">
        <v>44818</v>
      </c>
      <c r="T2" s="4" t="s">
        <v>34</v>
      </c>
      <c r="U2" s="4">
        <v>670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44810</v>
      </c>
      <c r="G3" s="6">
        <v>44815</v>
      </c>
      <c r="H3" s="4">
        <v>1</v>
      </c>
      <c r="I3" s="4">
        <v>5</v>
      </c>
      <c r="J3" s="4">
        <v>5</v>
      </c>
      <c r="K3" s="4" t="s">
        <v>30</v>
      </c>
      <c r="L3" s="4">
        <v>730</v>
      </c>
      <c r="M3" s="4">
        <v>730</v>
      </c>
      <c r="N3" s="4" t="s">
        <v>40</v>
      </c>
      <c r="O3" s="4" t="s">
        <v>32</v>
      </c>
      <c r="P3" s="4" t="s">
        <v>33</v>
      </c>
      <c r="Q3" s="4">
        <v>0</v>
      </c>
      <c r="R3" s="7">
        <v>44684</v>
      </c>
      <c r="S3" s="6">
        <v>44818</v>
      </c>
      <c r="T3" s="4" t="s">
        <v>34</v>
      </c>
      <c r="U3" s="4">
        <v>730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44812</v>
      </c>
      <c r="G4" s="6">
        <v>44815</v>
      </c>
      <c r="H4" s="4">
        <v>1</v>
      </c>
      <c r="I4" s="4">
        <v>3</v>
      </c>
      <c r="J4" s="4">
        <v>3</v>
      </c>
      <c r="K4" s="4" t="s">
        <v>30</v>
      </c>
      <c r="L4" s="4">
        <v>614</v>
      </c>
      <c r="M4" s="4">
        <v>614</v>
      </c>
      <c r="N4" s="4" t="s">
        <v>46</v>
      </c>
      <c r="O4" s="4" t="s">
        <v>32</v>
      </c>
      <c r="P4" s="4" t="s">
        <v>33</v>
      </c>
      <c r="Q4" s="4">
        <v>0</v>
      </c>
      <c r="R4" s="7">
        <v>44738</v>
      </c>
      <c r="S4" s="6">
        <v>44818</v>
      </c>
      <c r="T4" s="4" t="s">
        <v>34</v>
      </c>
      <c r="U4" s="4">
        <v>614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44814</v>
      </c>
      <c r="G5" s="6">
        <v>44815</v>
      </c>
      <c r="H5" s="4">
        <v>1</v>
      </c>
      <c r="I5" s="4">
        <v>1</v>
      </c>
      <c r="J5" s="4">
        <v>1</v>
      </c>
      <c r="K5" s="4" t="s">
        <v>30</v>
      </c>
      <c r="L5" s="4">
        <v>54</v>
      </c>
      <c r="M5" s="4">
        <v>54</v>
      </c>
      <c r="N5" s="4" t="s">
        <v>51</v>
      </c>
      <c r="O5" s="4" t="s">
        <v>32</v>
      </c>
      <c r="P5" s="4" t="s">
        <v>33</v>
      </c>
      <c r="Q5" s="4">
        <v>0</v>
      </c>
      <c r="R5" s="7">
        <v>44781</v>
      </c>
      <c r="S5" s="6">
        <v>44818</v>
      </c>
      <c r="T5" s="4" t="s">
        <v>34</v>
      </c>
      <c r="U5" s="4">
        <v>54</v>
      </c>
      <c r="V5" s="4">
        <v>0</v>
      </c>
      <c r="W5" s="4">
        <v>0</v>
      </c>
      <c r="X5" s="4" t="s">
        <v>41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44811</v>
      </c>
      <c r="G6" s="6">
        <v>44815</v>
      </c>
      <c r="H6" s="4">
        <v>1</v>
      </c>
      <c r="I6" s="4">
        <v>4</v>
      </c>
      <c r="J6" s="4">
        <v>4</v>
      </c>
      <c r="K6" s="4" t="s">
        <v>30</v>
      </c>
      <c r="L6" s="4">
        <v>276</v>
      </c>
      <c r="M6" s="4">
        <v>276</v>
      </c>
      <c r="N6" s="4" t="s">
        <v>56</v>
      </c>
      <c r="O6" s="4" t="s">
        <v>32</v>
      </c>
      <c r="P6" s="4" t="s">
        <v>33</v>
      </c>
      <c r="Q6" s="4">
        <v>0</v>
      </c>
      <c r="R6" s="7">
        <v>44788</v>
      </c>
      <c r="S6" s="6">
        <v>44818</v>
      </c>
      <c r="T6" s="4" t="s">
        <v>34</v>
      </c>
      <c r="U6" s="4">
        <v>276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44813</v>
      </c>
      <c r="G7" s="6">
        <v>44815</v>
      </c>
      <c r="H7" s="4">
        <v>1</v>
      </c>
      <c r="I7" s="4">
        <v>2</v>
      </c>
      <c r="J7" s="4">
        <v>2</v>
      </c>
      <c r="K7" s="4" t="s">
        <v>30</v>
      </c>
      <c r="L7" s="4">
        <v>86</v>
      </c>
      <c r="M7" s="4">
        <v>86</v>
      </c>
      <c r="N7" s="4" t="s">
        <v>62</v>
      </c>
      <c r="O7" s="4" t="s">
        <v>32</v>
      </c>
      <c r="P7" s="4" t="s">
        <v>33</v>
      </c>
      <c r="Q7" s="4">
        <v>0</v>
      </c>
      <c r="R7" s="7">
        <v>44791</v>
      </c>
      <c r="S7" s="6">
        <v>44818</v>
      </c>
      <c r="T7" s="4" t="s">
        <v>34</v>
      </c>
      <c r="U7" s="4">
        <v>86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44814</v>
      </c>
      <c r="G8" s="6">
        <v>44815</v>
      </c>
      <c r="H8" s="4">
        <v>1</v>
      </c>
      <c r="I8" s="4">
        <v>1</v>
      </c>
      <c r="J8" s="4">
        <v>1</v>
      </c>
      <c r="K8" s="4" t="s">
        <v>30</v>
      </c>
      <c r="L8" s="4">
        <v>175</v>
      </c>
      <c r="M8" s="4">
        <v>175</v>
      </c>
      <c r="N8" s="4" t="s">
        <v>68</v>
      </c>
      <c r="O8" s="4" t="s">
        <v>32</v>
      </c>
      <c r="P8" s="4" t="s">
        <v>33</v>
      </c>
      <c r="Q8" s="4">
        <v>0</v>
      </c>
      <c r="R8" s="7">
        <v>44792</v>
      </c>
      <c r="S8" s="6">
        <v>44818</v>
      </c>
      <c r="T8" s="4" t="s">
        <v>34</v>
      </c>
      <c r="U8" s="4">
        <v>175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39</v>
      </c>
      <c r="F9" s="6">
        <v>44814</v>
      </c>
      <c r="G9" s="6">
        <v>44815</v>
      </c>
      <c r="H9" s="4">
        <v>1</v>
      </c>
      <c r="I9" s="4">
        <v>1</v>
      </c>
      <c r="J9" s="4">
        <v>1</v>
      </c>
      <c r="K9" s="4" t="s">
        <v>30</v>
      </c>
      <c r="L9" s="4">
        <v>323</v>
      </c>
      <c r="M9" s="4">
        <v>323</v>
      </c>
      <c r="N9" s="4" t="s">
        <v>71</v>
      </c>
      <c r="O9" s="4" t="s">
        <v>32</v>
      </c>
      <c r="P9" s="4" t="s">
        <v>33</v>
      </c>
      <c r="Q9" s="4">
        <v>0</v>
      </c>
      <c r="R9" s="7">
        <v>44794</v>
      </c>
      <c r="S9" s="6">
        <v>44818</v>
      </c>
      <c r="T9" s="4" t="s">
        <v>34</v>
      </c>
      <c r="U9" s="4">
        <v>323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70</v>
      </c>
      <c r="E10" s="4" t="s">
        <v>39</v>
      </c>
      <c r="F10" s="6">
        <v>44813</v>
      </c>
      <c r="G10" s="6">
        <v>44815</v>
      </c>
      <c r="H10" s="4">
        <v>1</v>
      </c>
      <c r="I10" s="4">
        <v>2</v>
      </c>
      <c r="J10" s="4">
        <v>2</v>
      </c>
      <c r="K10" s="4" t="s">
        <v>30</v>
      </c>
      <c r="L10" s="4">
        <v>646</v>
      </c>
      <c r="M10" s="4">
        <v>646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44795</v>
      </c>
      <c r="S10" s="6">
        <v>44818</v>
      </c>
      <c r="T10" s="4" t="s">
        <v>34</v>
      </c>
      <c r="U10" s="4">
        <v>646</v>
      </c>
      <c r="V10" s="4">
        <v>0</v>
      </c>
      <c r="W10" s="4">
        <v>0</v>
      </c>
      <c r="X10" s="4" t="s">
        <v>74</v>
      </c>
      <c r="Y10" s="4" t="s">
        <v>41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70</v>
      </c>
      <c r="E11" s="4" t="s">
        <v>76</v>
      </c>
      <c r="F11" s="6">
        <v>44814</v>
      </c>
      <c r="G11" s="6">
        <v>44815</v>
      </c>
      <c r="H11" s="4">
        <v>1</v>
      </c>
      <c r="I11" s="4">
        <v>1</v>
      </c>
      <c r="J11" s="4">
        <v>1</v>
      </c>
      <c r="K11" s="4" t="s">
        <v>30</v>
      </c>
      <c r="L11" s="4">
        <v>323</v>
      </c>
      <c r="M11" s="4">
        <v>323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44795</v>
      </c>
      <c r="S11" s="6">
        <v>44818</v>
      </c>
      <c r="T11" s="4" t="s">
        <v>34</v>
      </c>
      <c r="U11" s="4">
        <v>323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44814</v>
      </c>
      <c r="G12" s="6">
        <v>44815</v>
      </c>
      <c r="H12" s="4">
        <v>1</v>
      </c>
      <c r="I12" s="4">
        <v>1</v>
      </c>
      <c r="J12" s="4">
        <v>1</v>
      </c>
      <c r="K12" s="4" t="s">
        <v>30</v>
      </c>
      <c r="L12" s="4">
        <v>47</v>
      </c>
      <c r="M12" s="4">
        <v>47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44804</v>
      </c>
      <c r="S12" s="6">
        <v>44818</v>
      </c>
      <c r="T12" s="4" t="s">
        <v>34</v>
      </c>
      <c r="U12" s="4">
        <v>47</v>
      </c>
      <c r="V12" s="4">
        <v>0</v>
      </c>
      <c r="W12" s="4">
        <v>0</v>
      </c>
      <c r="X12" s="4" t="s">
        <v>82</v>
      </c>
      <c r="Y12" s="4" t="s">
        <v>41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79</v>
      </c>
      <c r="E13" s="4" t="s">
        <v>84</v>
      </c>
      <c r="F13" s="6">
        <v>44813</v>
      </c>
      <c r="G13" s="6">
        <v>44815</v>
      </c>
      <c r="H13" s="4">
        <v>1</v>
      </c>
      <c r="I13" s="4">
        <v>2</v>
      </c>
      <c r="J13" s="4">
        <v>2</v>
      </c>
      <c r="K13" s="4" t="s">
        <v>30</v>
      </c>
      <c r="L13" s="4">
        <v>84</v>
      </c>
      <c r="M13" s="4">
        <v>84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44811</v>
      </c>
      <c r="S13" s="6">
        <v>44818</v>
      </c>
      <c r="T13" s="4" t="s">
        <v>34</v>
      </c>
      <c r="U13" s="4">
        <v>84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44813</v>
      </c>
      <c r="G14" s="6">
        <v>44815</v>
      </c>
      <c r="H14" s="4">
        <v>1</v>
      </c>
      <c r="I14" s="4">
        <v>2</v>
      </c>
      <c r="J14" s="4">
        <v>2</v>
      </c>
      <c r="K14" s="4" t="s">
        <v>30</v>
      </c>
      <c r="L14" s="4">
        <v>394</v>
      </c>
      <c r="M14" s="4">
        <v>394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44813</v>
      </c>
      <c r="S14" s="6">
        <v>44818</v>
      </c>
      <c r="T14" s="4" t="s">
        <v>34</v>
      </c>
      <c r="U14" s="4">
        <v>394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44814</v>
      </c>
      <c r="G15" s="6">
        <v>44815</v>
      </c>
      <c r="H15" s="4">
        <v>1</v>
      </c>
      <c r="I15" s="4">
        <v>1</v>
      </c>
      <c r="J15" s="4">
        <v>1</v>
      </c>
      <c r="K15" s="4" t="s">
        <v>30</v>
      </c>
      <c r="L15" s="4">
        <v>40</v>
      </c>
      <c r="M15" s="4">
        <v>40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44813</v>
      </c>
      <c r="S15" s="6">
        <v>44818</v>
      </c>
      <c r="T15" s="4" t="s">
        <v>34</v>
      </c>
      <c r="U15" s="4">
        <v>40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44814</v>
      </c>
      <c r="G16" s="6">
        <v>44815</v>
      </c>
      <c r="H16" s="4">
        <v>1</v>
      </c>
      <c r="I16" s="4">
        <v>1</v>
      </c>
      <c r="J16" s="4">
        <v>1</v>
      </c>
      <c r="K16" s="4" t="s">
        <v>30</v>
      </c>
      <c r="L16" s="4">
        <v>37</v>
      </c>
      <c r="M16" s="4">
        <v>37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44813</v>
      </c>
      <c r="S16" s="6">
        <v>44818</v>
      </c>
      <c r="T16" s="4" t="s">
        <v>34</v>
      </c>
      <c r="U16" s="4">
        <v>37</v>
      </c>
      <c r="V16" s="4">
        <v>0</v>
      </c>
      <c r="W16" s="4">
        <v>0</v>
      </c>
      <c r="X16" s="4" t="s">
        <v>102</v>
      </c>
      <c r="Y16" s="4" t="s">
        <v>41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44814</v>
      </c>
      <c r="G17" s="6">
        <v>44815</v>
      </c>
      <c r="H17" s="4">
        <v>1</v>
      </c>
      <c r="I17" s="4">
        <v>1</v>
      </c>
      <c r="J17" s="4">
        <v>1</v>
      </c>
      <c r="K17" s="4" t="s">
        <v>30</v>
      </c>
      <c r="L17" s="4">
        <v>119</v>
      </c>
      <c r="M17" s="4">
        <v>119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44814</v>
      </c>
      <c r="S17" s="6">
        <v>44818</v>
      </c>
      <c r="T17" s="4" t="s">
        <v>34</v>
      </c>
      <c r="U17" s="4">
        <v>119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44814</v>
      </c>
      <c r="G18" s="6">
        <v>44815</v>
      </c>
      <c r="H18" s="4">
        <v>1</v>
      </c>
      <c r="I18" s="4">
        <v>1</v>
      </c>
      <c r="J18" s="4">
        <v>1</v>
      </c>
      <c r="K18" s="4" t="s">
        <v>30</v>
      </c>
      <c r="L18" s="4">
        <v>135</v>
      </c>
      <c r="M18" s="4">
        <v>135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44814</v>
      </c>
      <c r="S18" s="6">
        <v>44818</v>
      </c>
      <c r="T18" s="4" t="s">
        <v>34</v>
      </c>
      <c r="U18" s="4">
        <v>135</v>
      </c>
      <c r="V18" s="4">
        <v>0</v>
      </c>
      <c r="W18" s="4">
        <v>0</v>
      </c>
      <c r="X18" s="4" t="s">
        <v>41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44814</v>
      </c>
      <c r="G19" s="6">
        <v>44815</v>
      </c>
      <c r="H19" s="4">
        <v>1</v>
      </c>
      <c r="I19" s="4">
        <v>1</v>
      </c>
      <c r="J19" s="4">
        <v>1</v>
      </c>
      <c r="K19" s="4" t="s">
        <v>30</v>
      </c>
      <c r="L19" s="4">
        <v>155</v>
      </c>
      <c r="M19" s="4">
        <v>155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44814</v>
      </c>
      <c r="S19" s="6">
        <v>44818</v>
      </c>
      <c r="T19" s="4" t="s">
        <v>34</v>
      </c>
      <c r="U19" s="4">
        <v>155</v>
      </c>
      <c r="V19" s="4">
        <v>0</v>
      </c>
      <c r="W19" s="4">
        <v>0</v>
      </c>
      <c r="X19" s="4" t="s">
        <v>41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44814</v>
      </c>
      <c r="G20" s="6">
        <v>44815</v>
      </c>
      <c r="H20" s="4">
        <v>1</v>
      </c>
      <c r="I20" s="4">
        <v>1</v>
      </c>
      <c r="J20" s="4">
        <v>1</v>
      </c>
      <c r="K20" s="4" t="s">
        <v>30</v>
      </c>
      <c r="L20" s="4">
        <v>82</v>
      </c>
      <c r="M20" s="4">
        <v>82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44814</v>
      </c>
      <c r="S20" s="6">
        <v>44818</v>
      </c>
      <c r="T20" s="4" t="s">
        <v>34</v>
      </c>
      <c r="U20" s="4">
        <v>82</v>
      </c>
      <c r="V20" s="4">
        <v>0</v>
      </c>
      <c r="W20" s="4">
        <v>0</v>
      </c>
      <c r="X20" s="4" t="s">
        <v>41</v>
      </c>
      <c r="Y20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A30" sqref="A30:E33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</v>
      </c>
    </row>
    <row r="2" s="4" customFormat="1" spans="1:9">
      <c r="A2" s="5">
        <v>17780589121</v>
      </c>
      <c r="B2" s="6">
        <v>44813</v>
      </c>
      <c r="C2" s="6">
        <v>44815</v>
      </c>
      <c r="D2" s="4">
        <v>670</v>
      </c>
      <c r="E2" s="4" t="str">
        <f>VLOOKUP(A2,HOP!A:L,12,0)</f>
        <v>670.00</v>
      </c>
      <c r="F2" s="4" t="str">
        <f>VLOOKUP(A2,HOP!A:C,3,0)</f>
        <v>2503819</v>
      </c>
      <c r="G2" s="4">
        <f>D2-E2</f>
        <v>0</v>
      </c>
      <c r="H2" s="4" t="str">
        <f>$H$1&amp;F2</f>
        <v>，2503819</v>
      </c>
      <c r="I2" s="4" t="str">
        <f>VLOOKUP(A2,HOP!A:U,21,0)</f>
        <v>直连</v>
      </c>
    </row>
    <row r="3" s="4" customFormat="1" spans="1:9">
      <c r="A3" s="5">
        <v>17885360485</v>
      </c>
      <c r="B3" s="6">
        <v>44810</v>
      </c>
      <c r="C3" s="6">
        <v>44815</v>
      </c>
      <c r="D3" s="4">
        <v>730</v>
      </c>
      <c r="E3" s="4" t="str">
        <f>VLOOKUP(A3,HOP!A:L,12,0)</f>
        <v>730.00</v>
      </c>
      <c r="F3" s="4" t="str">
        <f>VLOOKUP(A3,HOP!A:C,3,0)</f>
        <v>2535399</v>
      </c>
      <c r="G3" s="4">
        <f t="shared" ref="G3:G20" si="0">D3-E3</f>
        <v>0</v>
      </c>
      <c r="H3" s="4" t="str">
        <f t="shared" ref="H3:H20" si="1">$H$1&amp;F3</f>
        <v>，2535399</v>
      </c>
      <c r="I3" s="4" t="str">
        <f>VLOOKUP(A3,HOP!A:U,21,0)</f>
        <v>直连</v>
      </c>
    </row>
    <row r="4" s="4" customFormat="1" spans="1:9">
      <c r="A4" s="5">
        <v>18214837420</v>
      </c>
      <c r="B4" s="6">
        <v>44812</v>
      </c>
      <c r="C4" s="6">
        <v>44815</v>
      </c>
      <c r="D4" s="4">
        <v>614</v>
      </c>
      <c r="E4" s="4" t="str">
        <f>VLOOKUP(A4,HOP!A:L,12,0)</f>
        <v>614.00</v>
      </c>
      <c r="F4" s="4" t="str">
        <f>VLOOKUP(A4,HOP!A:C,3,0)</f>
        <v>2603833</v>
      </c>
      <c r="G4" s="4">
        <f t="shared" si="0"/>
        <v>0</v>
      </c>
      <c r="H4" s="4" t="str">
        <f t="shared" si="1"/>
        <v>，2603833</v>
      </c>
      <c r="I4" s="4" t="str">
        <f>VLOOKUP(A4,HOP!A:U,21,0)</f>
        <v>直连</v>
      </c>
    </row>
    <row r="5" s="4" customFormat="1" spans="1:9">
      <c r="A5" s="5">
        <v>18673608716</v>
      </c>
      <c r="B5" s="6">
        <v>44814</v>
      </c>
      <c r="C5" s="6">
        <v>44815</v>
      </c>
      <c r="D5" s="4">
        <v>54</v>
      </c>
      <c r="E5" s="4" t="str">
        <f>VLOOKUP(A5,HOP!A:L,12,0)</f>
        <v>54.00</v>
      </c>
      <c r="F5" s="4" t="str">
        <f>VLOOKUP(A5,HOP!A:C,3,0)</f>
        <v>2648140</v>
      </c>
      <c r="G5" s="4">
        <f t="shared" si="0"/>
        <v>0</v>
      </c>
      <c r="H5" s="4" t="str">
        <f t="shared" si="1"/>
        <v>，2648140</v>
      </c>
      <c r="I5" s="4" t="str">
        <f>VLOOKUP(A5,HOP!A:U,21,0)</f>
        <v>直连</v>
      </c>
    </row>
    <row r="6" s="4" customFormat="1" spans="1:9">
      <c r="A6" s="5">
        <v>18764219898</v>
      </c>
      <c r="B6" s="6">
        <v>44811</v>
      </c>
      <c r="C6" s="6">
        <v>44815</v>
      </c>
      <c r="D6" s="4">
        <v>276</v>
      </c>
      <c r="E6" s="4" t="str">
        <f>VLOOKUP(A6,HOP!A:L,12,0)</f>
        <v>276.00</v>
      </c>
      <c r="F6" s="4" t="str">
        <f>VLOOKUP(A6,HOP!A:C,3,0)</f>
        <v>2656328</v>
      </c>
      <c r="G6" s="4">
        <f t="shared" si="0"/>
        <v>0</v>
      </c>
      <c r="H6" s="4" t="str">
        <f t="shared" si="1"/>
        <v>，2656328</v>
      </c>
      <c r="I6" s="4" t="str">
        <f>VLOOKUP(A6,HOP!A:U,21,0)</f>
        <v>直连</v>
      </c>
    </row>
    <row r="7" s="4" customFormat="1" spans="1:9">
      <c r="A7" s="5">
        <v>18794162216</v>
      </c>
      <c r="B7" s="6">
        <v>44813</v>
      </c>
      <c r="C7" s="6">
        <v>44815</v>
      </c>
      <c r="D7" s="4">
        <v>86</v>
      </c>
      <c r="E7" s="4" t="str">
        <f>VLOOKUP(A7,HOP!A:L,12,0)</f>
        <v>86.00</v>
      </c>
      <c r="F7" s="4" t="str">
        <f>VLOOKUP(A7,HOP!A:C,3,0)</f>
        <v>2659172</v>
      </c>
      <c r="G7" s="4">
        <f t="shared" si="0"/>
        <v>0</v>
      </c>
      <c r="H7" s="4" t="str">
        <f t="shared" si="1"/>
        <v>，2659172</v>
      </c>
      <c r="I7" s="4" t="str">
        <f>VLOOKUP(A7,HOP!A:U,21,0)</f>
        <v>直连</v>
      </c>
    </row>
    <row r="8" s="4" customFormat="1" spans="1:9">
      <c r="A8" s="5">
        <v>18799923753</v>
      </c>
      <c r="B8" s="6">
        <v>44814</v>
      </c>
      <c r="C8" s="6">
        <v>44815</v>
      </c>
      <c r="D8" s="4">
        <v>175</v>
      </c>
      <c r="E8" s="4" t="str">
        <f>VLOOKUP(A8,HOP!A:L,12,0)</f>
        <v>175.00</v>
      </c>
      <c r="F8" s="4" t="str">
        <f>VLOOKUP(A8,HOP!A:C,3,0)</f>
        <v>2659921</v>
      </c>
      <c r="G8" s="4">
        <f t="shared" si="0"/>
        <v>0</v>
      </c>
      <c r="H8" s="4" t="str">
        <f t="shared" si="1"/>
        <v>，2659921</v>
      </c>
      <c r="I8" s="4" t="str">
        <f>VLOOKUP(A8,HOP!A:U,21,0)</f>
        <v>直连</v>
      </c>
    </row>
    <row r="9" s="4" customFormat="1" spans="1:9">
      <c r="A9" s="5">
        <v>18826146887</v>
      </c>
      <c r="B9" s="6">
        <v>44814</v>
      </c>
      <c r="C9" s="6">
        <v>44815</v>
      </c>
      <c r="D9" s="4">
        <v>323</v>
      </c>
      <c r="E9" s="4" t="str">
        <f>VLOOKUP(A9,HOP!A:L,12,0)</f>
        <v>323.00</v>
      </c>
      <c r="F9" s="4" t="str">
        <f>VLOOKUP(A9,HOP!A:C,3,0)</f>
        <v>2662328</v>
      </c>
      <c r="G9" s="4">
        <f t="shared" si="0"/>
        <v>0</v>
      </c>
      <c r="H9" s="4" t="str">
        <f t="shared" si="1"/>
        <v>，2662328</v>
      </c>
      <c r="I9" s="4" t="str">
        <f>VLOOKUP(A9,HOP!A:U,21,0)</f>
        <v>直连</v>
      </c>
    </row>
    <row r="10" s="4" customFormat="1" spans="1:9">
      <c r="A10" s="5">
        <v>18830551625</v>
      </c>
      <c r="B10" s="6">
        <v>44813</v>
      </c>
      <c r="C10" s="6">
        <v>44815</v>
      </c>
      <c r="D10" s="4">
        <v>646</v>
      </c>
      <c r="E10" s="4" t="str">
        <f>VLOOKUP(A10,HOP!A:L,12,0)</f>
        <v>646.00</v>
      </c>
      <c r="F10" s="4" t="str">
        <f>VLOOKUP(A10,HOP!A:C,3,0)</f>
        <v>2662965</v>
      </c>
      <c r="G10" s="4">
        <f t="shared" si="0"/>
        <v>0</v>
      </c>
      <c r="H10" s="4" t="str">
        <f t="shared" si="1"/>
        <v>，2662965</v>
      </c>
      <c r="I10" s="4" t="str">
        <f>VLOOKUP(A10,HOP!A:U,21,0)</f>
        <v>直连</v>
      </c>
    </row>
    <row r="11" s="4" customFormat="1" spans="1:9">
      <c r="A11" s="5">
        <v>18830639000</v>
      </c>
      <c r="B11" s="6">
        <v>44814</v>
      </c>
      <c r="C11" s="6">
        <v>44815</v>
      </c>
      <c r="D11" s="4">
        <v>323</v>
      </c>
      <c r="E11" s="4" t="str">
        <f>VLOOKUP(A11,HOP!A:L,12,0)</f>
        <v>323.00</v>
      </c>
      <c r="F11" s="4" t="str">
        <f>VLOOKUP(A11,HOP!A:C,3,0)</f>
        <v>2663032</v>
      </c>
      <c r="G11" s="4">
        <f t="shared" si="0"/>
        <v>0</v>
      </c>
      <c r="H11" s="4" t="str">
        <f t="shared" si="1"/>
        <v>，2663032</v>
      </c>
      <c r="I11" s="4" t="str">
        <f>VLOOKUP(A11,HOP!A:U,21,0)</f>
        <v>直连</v>
      </c>
    </row>
    <row r="12" s="4" customFormat="1" spans="1:9">
      <c r="A12" s="5">
        <v>18910758188</v>
      </c>
      <c r="B12" s="6">
        <v>44814</v>
      </c>
      <c r="C12" s="6">
        <v>44815</v>
      </c>
      <c r="D12" s="4">
        <v>47</v>
      </c>
      <c r="E12" s="4" t="str">
        <f>VLOOKUP(A12,HOP!A:L,12,0)</f>
        <v>47.00</v>
      </c>
      <c r="F12" s="4" t="str">
        <f>VLOOKUP(A12,HOP!A:C,3,0)</f>
        <v>2673666</v>
      </c>
      <c r="G12" s="4">
        <f t="shared" si="0"/>
        <v>0</v>
      </c>
      <c r="H12" s="4" t="str">
        <f t="shared" si="1"/>
        <v>，2673666</v>
      </c>
      <c r="I12" s="4" t="str">
        <f>VLOOKUP(A12,HOP!A:U,21,0)</f>
        <v>直连</v>
      </c>
    </row>
    <row r="13" s="4" customFormat="1" spans="1:9">
      <c r="A13" s="5">
        <v>18927473133</v>
      </c>
      <c r="B13" s="6">
        <v>44813</v>
      </c>
      <c r="C13" s="6">
        <v>44815</v>
      </c>
      <c r="D13" s="4">
        <v>84</v>
      </c>
      <c r="E13" s="4" t="str">
        <f>VLOOKUP(A13,HOP!A:L,12,0)</f>
        <v>84.00</v>
      </c>
      <c r="F13" s="4" t="str">
        <f>VLOOKUP(A13,HOP!A:C,3,0)</f>
        <v>2681574</v>
      </c>
      <c r="G13" s="4">
        <f t="shared" si="0"/>
        <v>0</v>
      </c>
      <c r="H13" s="4" t="str">
        <f t="shared" si="1"/>
        <v>，2681574</v>
      </c>
      <c r="I13" s="4" t="str">
        <f>VLOOKUP(A13,HOP!A:U,21,0)</f>
        <v>直连</v>
      </c>
    </row>
    <row r="14" s="4" customFormat="1" spans="1:9">
      <c r="A14" s="5">
        <v>18944074526</v>
      </c>
      <c r="B14" s="6">
        <v>44813</v>
      </c>
      <c r="C14" s="6">
        <v>44815</v>
      </c>
      <c r="D14" s="4">
        <v>394</v>
      </c>
      <c r="E14" s="4" t="str">
        <f>VLOOKUP(A14,HOP!A:L,12,0)</f>
        <v>394.00</v>
      </c>
      <c r="F14" s="4" t="str">
        <f>VLOOKUP(A14,HOP!A:C,3,0)</f>
        <v>2684173</v>
      </c>
      <c r="G14" s="4">
        <f t="shared" si="0"/>
        <v>0</v>
      </c>
      <c r="H14" s="4" t="str">
        <f t="shared" si="1"/>
        <v>，2684173</v>
      </c>
      <c r="I14" s="4" t="str">
        <f>VLOOKUP(A14,HOP!A:U,21,0)</f>
        <v>直连</v>
      </c>
    </row>
    <row r="15" s="4" customFormat="1" spans="1:9">
      <c r="A15" s="5">
        <v>18945501213</v>
      </c>
      <c r="B15" s="6">
        <v>44814</v>
      </c>
      <c r="C15" s="6">
        <v>44815</v>
      </c>
      <c r="D15" s="4">
        <v>40</v>
      </c>
      <c r="E15" s="4" t="str">
        <f>VLOOKUP(A15,HOP!A:L,12,0)</f>
        <v>40.00</v>
      </c>
      <c r="F15" s="4" t="str">
        <f>VLOOKUP(A15,HOP!A:C,3,0)</f>
        <v>2684910</v>
      </c>
      <c r="G15" s="4">
        <f t="shared" si="0"/>
        <v>0</v>
      </c>
      <c r="H15" s="4" t="str">
        <f t="shared" si="1"/>
        <v>，2684910</v>
      </c>
      <c r="I15" s="4" t="str">
        <f>VLOOKUP(A15,HOP!A:U,21,0)</f>
        <v>直连</v>
      </c>
    </row>
    <row r="16" s="4" customFormat="1" spans="1:9">
      <c r="A16" s="5">
        <v>18945696291</v>
      </c>
      <c r="B16" s="6">
        <v>44814</v>
      </c>
      <c r="C16" s="6">
        <v>44815</v>
      </c>
      <c r="D16" s="4">
        <v>37</v>
      </c>
      <c r="E16" s="4" t="str">
        <f>VLOOKUP(A16,HOP!A:L,12,0)</f>
        <v>37.00</v>
      </c>
      <c r="F16" s="4" t="str">
        <f>VLOOKUP(A16,HOP!A:C,3,0)</f>
        <v>2685006</v>
      </c>
      <c r="G16" s="4">
        <f t="shared" si="0"/>
        <v>0</v>
      </c>
      <c r="H16" s="4" t="str">
        <f t="shared" si="1"/>
        <v>，2685006</v>
      </c>
      <c r="I16" s="4" t="str">
        <f>VLOOKUP(A16,HOP!A:U,21,0)</f>
        <v>直连</v>
      </c>
    </row>
    <row r="17" s="4" customFormat="1" spans="1:9">
      <c r="A17" s="5">
        <v>18946676112</v>
      </c>
      <c r="B17" s="6">
        <v>44814</v>
      </c>
      <c r="C17" s="6">
        <v>44815</v>
      </c>
      <c r="D17" s="4">
        <v>119</v>
      </c>
      <c r="E17" s="4" t="str">
        <f>VLOOKUP(A17,HOP!A:L,12,0)</f>
        <v>119.00</v>
      </c>
      <c r="F17" s="4" t="str">
        <f>VLOOKUP(A17,HOP!A:C,3,0)</f>
        <v>2685419</v>
      </c>
      <c r="G17" s="4">
        <f t="shared" si="0"/>
        <v>0</v>
      </c>
      <c r="H17" s="4" t="str">
        <f t="shared" si="1"/>
        <v>，2685419</v>
      </c>
      <c r="I17" s="4" t="str">
        <f>VLOOKUP(A17,HOP!A:U,21,0)</f>
        <v>直连</v>
      </c>
    </row>
    <row r="18" s="4" customFormat="1" spans="1:9">
      <c r="A18" s="5">
        <v>18946938356</v>
      </c>
      <c r="B18" s="6">
        <v>44814</v>
      </c>
      <c r="C18" s="6">
        <v>44815</v>
      </c>
      <c r="D18" s="4">
        <v>135</v>
      </c>
      <c r="E18" s="4" t="str">
        <f>VLOOKUP(A18,HOP!A:L,12,0)</f>
        <v>135.00</v>
      </c>
      <c r="F18" s="4" t="str">
        <f>VLOOKUP(A18,HOP!A:C,3,0)</f>
        <v>2685652</v>
      </c>
      <c r="G18" s="4">
        <f t="shared" si="0"/>
        <v>0</v>
      </c>
      <c r="H18" s="4" t="str">
        <f t="shared" si="1"/>
        <v>，2685652</v>
      </c>
      <c r="I18" s="4" t="str">
        <f>VLOOKUP(A18,HOP!A:U,21,0)</f>
        <v>直连</v>
      </c>
    </row>
    <row r="19" s="4" customFormat="1" spans="1:9">
      <c r="A19" s="5">
        <v>18947939639</v>
      </c>
      <c r="B19" s="6">
        <v>44814</v>
      </c>
      <c r="C19" s="6">
        <v>44815</v>
      </c>
      <c r="D19" s="4">
        <v>155</v>
      </c>
      <c r="E19" s="4" t="str">
        <f>VLOOKUP(A19,HOP!A:L,12,0)</f>
        <v>155.00</v>
      </c>
      <c r="F19" s="4" t="str">
        <f>VLOOKUP(A19,HOP!A:C,3,0)</f>
        <v>2686165</v>
      </c>
      <c r="G19" s="4">
        <f t="shared" si="0"/>
        <v>0</v>
      </c>
      <c r="H19" s="4" t="str">
        <f t="shared" si="1"/>
        <v>，2686165</v>
      </c>
      <c r="I19" s="4" t="str">
        <f>VLOOKUP(A19,HOP!A:U,21,0)</f>
        <v>直采</v>
      </c>
    </row>
    <row r="20" s="4" customFormat="1" spans="1:9">
      <c r="A20" s="5">
        <v>18948411842</v>
      </c>
      <c r="B20" s="6">
        <v>44814</v>
      </c>
      <c r="C20" s="6">
        <v>44815</v>
      </c>
      <c r="D20" s="4">
        <v>82</v>
      </c>
      <c r="E20" s="4" t="str">
        <f>VLOOKUP(A20,HOP!A:L,12,0)</f>
        <v>82.00</v>
      </c>
      <c r="F20" s="4" t="str">
        <f>VLOOKUP(A20,HOP!A:C,3,0)</f>
        <v>2686433</v>
      </c>
      <c r="G20" s="4">
        <f t="shared" si="0"/>
        <v>0</v>
      </c>
      <c r="H20" s="4" t="str">
        <f t="shared" si="1"/>
        <v>，2686433</v>
      </c>
      <c r="I20" s="4" t="str">
        <f>VLOOKUP(A20,HOP!A:U,21,0)</f>
        <v>直连</v>
      </c>
    </row>
    <row r="22" spans="4:4">
      <c r="D22" s="4">
        <f>SUM(D2:D21)</f>
        <v>4990</v>
      </c>
    </row>
    <row r="30" spans="1:5">
      <c r="A30" s="4" t="s">
        <v>124</v>
      </c>
      <c r="D30" s="4">
        <v>155</v>
      </c>
      <c r="E30" s="4">
        <v>1216.62</v>
      </c>
    </row>
    <row r="31" spans="1:5">
      <c r="A31" s="4" t="s">
        <v>125</v>
      </c>
      <c r="D31" s="4">
        <v>4835</v>
      </c>
      <c r="E31" s="4">
        <v>37950.59</v>
      </c>
    </row>
    <row r="32" spans="1:5">
      <c r="A32" s="4" t="s">
        <v>126</v>
      </c>
      <c r="D32" s="4">
        <f>SUM(D30:D31)</f>
        <v>4990</v>
      </c>
      <c r="E32" s="4">
        <f>SUM(E30:E31)</f>
        <v>39167.21</v>
      </c>
    </row>
    <row r="33" spans="1:1">
      <c r="A33" s="4" t="s">
        <v>127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</row>
    <row r="2" s="1" customFormat="1" spans="1:22">
      <c r="A2" s="3">
        <v>18948411842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147</v>
      </c>
      <c r="G2" s="1" t="s">
        <v>151</v>
      </c>
      <c r="H2" s="1" t="s">
        <v>152</v>
      </c>
      <c r="I2" s="1" t="s">
        <v>153</v>
      </c>
      <c r="J2" s="1" t="s">
        <v>30</v>
      </c>
      <c r="K2" s="1" t="s">
        <v>154</v>
      </c>
      <c r="L2" s="1" t="s">
        <v>154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  <c r="U2" s="1" t="s">
        <v>162</v>
      </c>
      <c r="V2" s="1" t="s">
        <v>163</v>
      </c>
    </row>
    <row r="3" s="1" customFormat="1" spans="1:22">
      <c r="A3" s="3">
        <v>18947939639</v>
      </c>
      <c r="B3" s="1" t="s">
        <v>147</v>
      </c>
      <c r="C3" s="1" t="s">
        <v>164</v>
      </c>
      <c r="D3" s="1" t="s">
        <v>165</v>
      </c>
      <c r="E3" s="1" t="s">
        <v>166</v>
      </c>
      <c r="F3" s="1" t="s">
        <v>147</v>
      </c>
      <c r="G3" s="1" t="s">
        <v>151</v>
      </c>
      <c r="H3" s="1" t="s">
        <v>152</v>
      </c>
      <c r="I3" s="1" t="s">
        <v>167</v>
      </c>
      <c r="J3" s="1" t="s">
        <v>30</v>
      </c>
      <c r="K3" s="1" t="s">
        <v>168</v>
      </c>
      <c r="L3" s="1" t="s">
        <v>168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169</v>
      </c>
      <c r="S3" s="1" t="s">
        <v>160</v>
      </c>
      <c r="T3" s="1" t="s">
        <v>161</v>
      </c>
      <c r="U3" s="1" t="s">
        <v>170</v>
      </c>
      <c r="V3" s="1" t="s">
        <v>171</v>
      </c>
    </row>
    <row r="4" s="1" customFormat="1" spans="1:22">
      <c r="A4" s="3">
        <v>18946938356</v>
      </c>
      <c r="B4" s="1" t="s">
        <v>147</v>
      </c>
      <c r="C4" s="1" t="s">
        <v>172</v>
      </c>
      <c r="D4" s="1" t="s">
        <v>173</v>
      </c>
      <c r="E4" s="1" t="s">
        <v>174</v>
      </c>
      <c r="F4" s="1" t="s">
        <v>147</v>
      </c>
      <c r="G4" s="1" t="s">
        <v>151</v>
      </c>
      <c r="H4" s="1" t="s">
        <v>152</v>
      </c>
      <c r="I4" s="1" t="s">
        <v>175</v>
      </c>
      <c r="J4" s="1" t="s">
        <v>30</v>
      </c>
      <c r="K4" s="1" t="s">
        <v>176</v>
      </c>
      <c r="L4" s="1" t="s">
        <v>176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177</v>
      </c>
      <c r="S4" s="1" t="s">
        <v>160</v>
      </c>
      <c r="T4" s="1" t="s">
        <v>161</v>
      </c>
      <c r="U4" s="1" t="s">
        <v>162</v>
      </c>
      <c r="V4" s="1" t="s">
        <v>163</v>
      </c>
    </row>
    <row r="5" s="1" customFormat="1" spans="1:22">
      <c r="A5" s="3">
        <v>18946676112</v>
      </c>
      <c r="B5" s="1" t="s">
        <v>147</v>
      </c>
      <c r="C5" s="1" t="s">
        <v>178</v>
      </c>
      <c r="D5" s="1" t="s">
        <v>179</v>
      </c>
      <c r="E5" s="1" t="s">
        <v>180</v>
      </c>
      <c r="F5" s="1" t="s">
        <v>147</v>
      </c>
      <c r="G5" s="1" t="s">
        <v>151</v>
      </c>
      <c r="H5" s="1" t="s">
        <v>152</v>
      </c>
      <c r="I5" s="1" t="s">
        <v>181</v>
      </c>
      <c r="J5" s="1" t="s">
        <v>30</v>
      </c>
      <c r="K5" s="1" t="s">
        <v>182</v>
      </c>
      <c r="L5" s="1" t="s">
        <v>182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183</v>
      </c>
      <c r="S5" s="1" t="s">
        <v>160</v>
      </c>
      <c r="T5" s="1" t="s">
        <v>161</v>
      </c>
      <c r="U5" s="1" t="s">
        <v>162</v>
      </c>
      <c r="V5" s="1" t="s">
        <v>184</v>
      </c>
    </row>
    <row r="6" s="1" customFormat="1" spans="1:22">
      <c r="A6" s="3">
        <v>18945696291</v>
      </c>
      <c r="B6" s="1" t="s">
        <v>185</v>
      </c>
      <c r="C6" s="1" t="s">
        <v>186</v>
      </c>
      <c r="D6" s="1" t="s">
        <v>187</v>
      </c>
      <c r="E6" s="1" t="s">
        <v>188</v>
      </c>
      <c r="F6" s="1" t="s">
        <v>147</v>
      </c>
      <c r="G6" s="1" t="s">
        <v>151</v>
      </c>
      <c r="H6" s="1" t="s">
        <v>152</v>
      </c>
      <c r="I6" s="1" t="s">
        <v>189</v>
      </c>
      <c r="J6" s="1" t="s">
        <v>30</v>
      </c>
      <c r="K6" s="1" t="s">
        <v>190</v>
      </c>
      <c r="L6" s="1" t="s">
        <v>190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191</v>
      </c>
      <c r="S6" s="1" t="s">
        <v>160</v>
      </c>
      <c r="T6" s="1" t="s">
        <v>161</v>
      </c>
      <c r="U6" s="1" t="s">
        <v>162</v>
      </c>
      <c r="V6" s="1" t="s">
        <v>192</v>
      </c>
    </row>
    <row r="7" s="1" customFormat="1" spans="1:22">
      <c r="A7" s="3">
        <v>18945501213</v>
      </c>
      <c r="B7" s="1" t="s">
        <v>185</v>
      </c>
      <c r="C7" s="1" t="s">
        <v>193</v>
      </c>
      <c r="D7" s="1" t="s">
        <v>194</v>
      </c>
      <c r="E7" s="1" t="s">
        <v>195</v>
      </c>
      <c r="F7" s="1" t="s">
        <v>147</v>
      </c>
      <c r="G7" s="1" t="s">
        <v>151</v>
      </c>
      <c r="H7" s="1" t="s">
        <v>152</v>
      </c>
      <c r="I7" s="1" t="s">
        <v>196</v>
      </c>
      <c r="J7" s="1" t="s">
        <v>30</v>
      </c>
      <c r="K7" s="1" t="s">
        <v>197</v>
      </c>
      <c r="L7" s="1" t="s">
        <v>197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198</v>
      </c>
      <c r="S7" s="1" t="s">
        <v>160</v>
      </c>
      <c r="T7" s="1" t="s">
        <v>161</v>
      </c>
      <c r="U7" s="1" t="s">
        <v>162</v>
      </c>
      <c r="V7" s="1" t="s">
        <v>199</v>
      </c>
    </row>
    <row r="8" s="1" customFormat="1" spans="1:22">
      <c r="A8" s="3">
        <v>18944074526</v>
      </c>
      <c r="B8" s="1" t="s">
        <v>185</v>
      </c>
      <c r="C8" s="1" t="s">
        <v>200</v>
      </c>
      <c r="D8" s="1" t="s">
        <v>201</v>
      </c>
      <c r="E8" s="1" t="s">
        <v>202</v>
      </c>
      <c r="F8" s="1" t="s">
        <v>185</v>
      </c>
      <c r="G8" s="1" t="s">
        <v>151</v>
      </c>
      <c r="H8" s="1" t="s">
        <v>152</v>
      </c>
      <c r="I8" s="1" t="s">
        <v>203</v>
      </c>
      <c r="J8" s="1" t="s">
        <v>30</v>
      </c>
      <c r="K8" s="1" t="s">
        <v>204</v>
      </c>
      <c r="L8" s="1" t="s">
        <v>204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205</v>
      </c>
      <c r="S8" s="1" t="s">
        <v>160</v>
      </c>
      <c r="T8" s="1" t="s">
        <v>161</v>
      </c>
      <c r="U8" s="1" t="s">
        <v>162</v>
      </c>
      <c r="V8" s="1" t="s">
        <v>163</v>
      </c>
    </row>
    <row r="9" s="1" customFormat="1" spans="1:22">
      <c r="A9" s="3">
        <v>18927473133</v>
      </c>
      <c r="B9" s="1" t="s">
        <v>206</v>
      </c>
      <c r="C9" s="1" t="s">
        <v>207</v>
      </c>
      <c r="D9" s="1" t="s">
        <v>208</v>
      </c>
      <c r="E9" s="1" t="s">
        <v>209</v>
      </c>
      <c r="F9" s="1" t="s">
        <v>185</v>
      </c>
      <c r="G9" s="1" t="s">
        <v>151</v>
      </c>
      <c r="H9" s="1" t="s">
        <v>152</v>
      </c>
      <c r="I9" s="1" t="s">
        <v>210</v>
      </c>
      <c r="J9" s="1" t="s">
        <v>30</v>
      </c>
      <c r="K9" s="1" t="s">
        <v>211</v>
      </c>
      <c r="L9" s="1" t="s">
        <v>211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212</v>
      </c>
      <c r="S9" s="1" t="s">
        <v>160</v>
      </c>
      <c r="T9" s="1" t="s">
        <v>161</v>
      </c>
      <c r="U9" s="1" t="s">
        <v>162</v>
      </c>
      <c r="V9" s="1" t="s">
        <v>213</v>
      </c>
    </row>
    <row r="10" s="1" customFormat="1" spans="1:22">
      <c r="A10" s="3">
        <v>18910758188</v>
      </c>
      <c r="B10" s="1" t="s">
        <v>214</v>
      </c>
      <c r="C10" s="1" t="s">
        <v>215</v>
      </c>
      <c r="D10" s="1" t="s">
        <v>208</v>
      </c>
      <c r="E10" s="1" t="s">
        <v>216</v>
      </c>
      <c r="F10" s="1" t="s">
        <v>147</v>
      </c>
      <c r="G10" s="1" t="s">
        <v>151</v>
      </c>
      <c r="H10" s="1" t="s">
        <v>152</v>
      </c>
      <c r="I10" s="1" t="s">
        <v>217</v>
      </c>
      <c r="J10" s="1" t="s">
        <v>30</v>
      </c>
      <c r="K10" s="1" t="s">
        <v>218</v>
      </c>
      <c r="L10" s="1" t="s">
        <v>218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158</v>
      </c>
      <c r="R10" s="1" t="s">
        <v>219</v>
      </c>
      <c r="S10" s="1" t="s">
        <v>160</v>
      </c>
      <c r="T10" s="1" t="s">
        <v>161</v>
      </c>
      <c r="U10" s="1" t="s">
        <v>162</v>
      </c>
      <c r="V10" s="1" t="s">
        <v>213</v>
      </c>
    </row>
    <row r="11" s="1" customFormat="1" spans="1:22">
      <c r="A11" s="3">
        <v>18830639000</v>
      </c>
      <c r="B11" s="1" t="s">
        <v>220</v>
      </c>
      <c r="C11" s="1" t="s">
        <v>221</v>
      </c>
      <c r="D11" s="1" t="s">
        <v>222</v>
      </c>
      <c r="E11" s="1" t="s">
        <v>223</v>
      </c>
      <c r="F11" s="1" t="s">
        <v>147</v>
      </c>
      <c r="G11" s="1" t="s">
        <v>151</v>
      </c>
      <c r="H11" s="1" t="s">
        <v>152</v>
      </c>
      <c r="I11" s="1" t="s">
        <v>224</v>
      </c>
      <c r="J11" s="1" t="s">
        <v>30</v>
      </c>
      <c r="K11" s="1" t="s">
        <v>225</v>
      </c>
      <c r="L11" s="1" t="s">
        <v>225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158</v>
      </c>
      <c r="R11" s="1" t="s">
        <v>226</v>
      </c>
      <c r="S11" s="1" t="s">
        <v>160</v>
      </c>
      <c r="T11" s="1" t="s">
        <v>161</v>
      </c>
      <c r="U11" s="1" t="s">
        <v>162</v>
      </c>
      <c r="V11" s="1" t="s">
        <v>163</v>
      </c>
    </row>
    <row r="12" s="1" customFormat="1" spans="1:22">
      <c r="A12" s="3">
        <v>18830551625</v>
      </c>
      <c r="B12" s="1" t="s">
        <v>220</v>
      </c>
      <c r="C12" s="1" t="s">
        <v>227</v>
      </c>
      <c r="D12" s="1" t="s">
        <v>222</v>
      </c>
      <c r="E12" s="1" t="s">
        <v>228</v>
      </c>
      <c r="F12" s="1" t="s">
        <v>185</v>
      </c>
      <c r="G12" s="1" t="s">
        <v>151</v>
      </c>
      <c r="H12" s="1" t="s">
        <v>152</v>
      </c>
      <c r="I12" s="1" t="s">
        <v>229</v>
      </c>
      <c r="J12" s="1" t="s">
        <v>30</v>
      </c>
      <c r="K12" s="1" t="s">
        <v>230</v>
      </c>
      <c r="L12" s="1" t="s">
        <v>230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158</v>
      </c>
      <c r="R12" s="1" t="s">
        <v>231</v>
      </c>
      <c r="S12" s="1" t="s">
        <v>160</v>
      </c>
      <c r="T12" s="1" t="s">
        <v>161</v>
      </c>
      <c r="U12" s="1" t="s">
        <v>162</v>
      </c>
      <c r="V12" s="1" t="s">
        <v>163</v>
      </c>
    </row>
    <row r="13" s="1" customFormat="1" spans="1:22">
      <c r="A13" s="3">
        <v>18826146887</v>
      </c>
      <c r="B13" s="1" t="s">
        <v>232</v>
      </c>
      <c r="C13" s="1" t="s">
        <v>233</v>
      </c>
      <c r="D13" s="1" t="s">
        <v>222</v>
      </c>
      <c r="E13" s="1" t="s">
        <v>234</v>
      </c>
      <c r="F13" s="1" t="s">
        <v>147</v>
      </c>
      <c r="G13" s="1" t="s">
        <v>151</v>
      </c>
      <c r="H13" s="1" t="s">
        <v>152</v>
      </c>
      <c r="I13" s="1" t="s">
        <v>224</v>
      </c>
      <c r="J13" s="1" t="s">
        <v>30</v>
      </c>
      <c r="K13" s="1" t="s">
        <v>225</v>
      </c>
      <c r="L13" s="1" t="s">
        <v>225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158</v>
      </c>
      <c r="R13" s="1" t="s">
        <v>235</v>
      </c>
      <c r="S13" s="1" t="s">
        <v>160</v>
      </c>
      <c r="T13" s="1" t="s">
        <v>161</v>
      </c>
      <c r="U13" s="1" t="s">
        <v>162</v>
      </c>
      <c r="V13" s="1" t="s">
        <v>163</v>
      </c>
    </row>
    <row r="14" s="1" customFormat="1" spans="1:22">
      <c r="A14" s="3">
        <v>18799923753</v>
      </c>
      <c r="B14" s="1" t="s">
        <v>236</v>
      </c>
      <c r="C14" s="1" t="s">
        <v>237</v>
      </c>
      <c r="D14" s="1" t="s">
        <v>238</v>
      </c>
      <c r="E14" s="1" t="s">
        <v>239</v>
      </c>
      <c r="F14" s="1" t="s">
        <v>147</v>
      </c>
      <c r="G14" s="1" t="s">
        <v>151</v>
      </c>
      <c r="H14" s="1" t="s">
        <v>152</v>
      </c>
      <c r="I14" s="1" t="s">
        <v>240</v>
      </c>
      <c r="J14" s="1" t="s">
        <v>30</v>
      </c>
      <c r="K14" s="1" t="s">
        <v>241</v>
      </c>
      <c r="L14" s="1" t="s">
        <v>241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158</v>
      </c>
      <c r="R14" s="1" t="s">
        <v>242</v>
      </c>
      <c r="S14" s="1" t="s">
        <v>160</v>
      </c>
      <c r="T14" s="1" t="s">
        <v>161</v>
      </c>
      <c r="U14" s="1" t="s">
        <v>162</v>
      </c>
      <c r="V14" s="1" t="s">
        <v>163</v>
      </c>
    </row>
    <row r="15" s="1" customFormat="1" spans="1:22">
      <c r="A15" s="3">
        <v>18794162216</v>
      </c>
      <c r="B15" s="1" t="s">
        <v>243</v>
      </c>
      <c r="C15" s="1" t="s">
        <v>244</v>
      </c>
      <c r="D15" s="1" t="s">
        <v>245</v>
      </c>
      <c r="E15" s="1" t="s">
        <v>246</v>
      </c>
      <c r="F15" s="1" t="s">
        <v>185</v>
      </c>
      <c r="G15" s="1" t="s">
        <v>151</v>
      </c>
      <c r="H15" s="1" t="s">
        <v>152</v>
      </c>
      <c r="I15" s="1" t="s">
        <v>247</v>
      </c>
      <c r="J15" s="1" t="s">
        <v>30</v>
      </c>
      <c r="K15" s="1" t="s">
        <v>248</v>
      </c>
      <c r="L15" s="1" t="s">
        <v>248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158</v>
      </c>
      <c r="R15" s="1" t="s">
        <v>249</v>
      </c>
      <c r="S15" s="1" t="s">
        <v>160</v>
      </c>
      <c r="T15" s="1" t="s">
        <v>161</v>
      </c>
      <c r="U15" s="1" t="s">
        <v>162</v>
      </c>
      <c r="V15" s="1" t="s">
        <v>199</v>
      </c>
    </row>
    <row r="16" s="1" customFormat="1" spans="1:22">
      <c r="A16" s="3">
        <v>18764219898</v>
      </c>
      <c r="B16" s="1" t="s">
        <v>250</v>
      </c>
      <c r="C16" s="1" t="s">
        <v>251</v>
      </c>
      <c r="D16" s="1" t="s">
        <v>252</v>
      </c>
      <c r="E16" s="1" t="s">
        <v>253</v>
      </c>
      <c r="F16" s="1" t="s">
        <v>206</v>
      </c>
      <c r="G16" s="1" t="s">
        <v>151</v>
      </c>
      <c r="H16" s="1" t="s">
        <v>152</v>
      </c>
      <c r="I16" s="1" t="s">
        <v>254</v>
      </c>
      <c r="J16" s="1" t="s">
        <v>30</v>
      </c>
      <c r="K16" s="1" t="s">
        <v>255</v>
      </c>
      <c r="L16" s="1" t="s">
        <v>255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158</v>
      </c>
      <c r="R16" s="1" t="s">
        <v>256</v>
      </c>
      <c r="S16" s="1" t="s">
        <v>160</v>
      </c>
      <c r="T16" s="1" t="s">
        <v>161</v>
      </c>
      <c r="U16" s="1" t="s">
        <v>162</v>
      </c>
      <c r="V16" s="1" t="s">
        <v>171</v>
      </c>
    </row>
    <row r="17" s="1" customFormat="1" spans="1:22">
      <c r="A17" s="3">
        <v>18673608716</v>
      </c>
      <c r="B17" s="1" t="s">
        <v>257</v>
      </c>
      <c r="C17" s="1" t="s">
        <v>258</v>
      </c>
      <c r="D17" s="1" t="s">
        <v>259</v>
      </c>
      <c r="E17" s="1" t="s">
        <v>260</v>
      </c>
      <c r="F17" s="1" t="s">
        <v>147</v>
      </c>
      <c r="G17" s="1" t="s">
        <v>151</v>
      </c>
      <c r="H17" s="1" t="s">
        <v>152</v>
      </c>
      <c r="I17" s="1" t="s">
        <v>261</v>
      </c>
      <c r="J17" s="1" t="s">
        <v>30</v>
      </c>
      <c r="K17" s="1" t="s">
        <v>262</v>
      </c>
      <c r="L17" s="1" t="s">
        <v>262</v>
      </c>
      <c r="M17" s="1" t="s">
        <v>155</v>
      </c>
      <c r="N17" s="1" t="s">
        <v>155</v>
      </c>
      <c r="O17" s="1" t="s">
        <v>156</v>
      </c>
      <c r="P17" s="1" t="s">
        <v>157</v>
      </c>
      <c r="Q17" s="1" t="s">
        <v>158</v>
      </c>
      <c r="R17" s="1" t="s">
        <v>263</v>
      </c>
      <c r="S17" s="1" t="s">
        <v>160</v>
      </c>
      <c r="T17" s="1" t="s">
        <v>161</v>
      </c>
      <c r="U17" s="1" t="s">
        <v>162</v>
      </c>
      <c r="V17" s="1" t="s">
        <v>192</v>
      </c>
    </row>
    <row r="18" s="1" customFormat="1" spans="1:22">
      <c r="A18" s="3">
        <v>18214837420</v>
      </c>
      <c r="B18" s="1" t="s">
        <v>264</v>
      </c>
      <c r="C18" s="1" t="s">
        <v>265</v>
      </c>
      <c r="D18" s="1" t="s">
        <v>266</v>
      </c>
      <c r="E18" s="1" t="s">
        <v>267</v>
      </c>
      <c r="F18" s="1" t="s">
        <v>268</v>
      </c>
      <c r="G18" s="1" t="s">
        <v>151</v>
      </c>
      <c r="H18" s="1" t="s">
        <v>152</v>
      </c>
      <c r="I18" s="1" t="s">
        <v>269</v>
      </c>
      <c r="J18" s="1" t="s">
        <v>30</v>
      </c>
      <c r="K18" s="1" t="s">
        <v>270</v>
      </c>
      <c r="L18" s="1" t="s">
        <v>270</v>
      </c>
      <c r="M18" s="1" t="s">
        <v>155</v>
      </c>
      <c r="N18" s="1" t="s">
        <v>155</v>
      </c>
      <c r="O18" s="1" t="s">
        <v>156</v>
      </c>
      <c r="P18" s="1" t="s">
        <v>157</v>
      </c>
      <c r="Q18" s="1" t="s">
        <v>158</v>
      </c>
      <c r="R18" s="1" t="s">
        <v>271</v>
      </c>
      <c r="S18" s="1" t="s">
        <v>160</v>
      </c>
      <c r="T18" s="1" t="s">
        <v>161</v>
      </c>
      <c r="U18" s="1" t="s">
        <v>162</v>
      </c>
      <c r="V18" s="1" t="s">
        <v>272</v>
      </c>
    </row>
    <row r="19" s="1" customFormat="1" spans="1:22">
      <c r="A19" s="3">
        <v>17885360485</v>
      </c>
      <c r="B19" s="1" t="s">
        <v>273</v>
      </c>
      <c r="C19" s="1" t="s">
        <v>274</v>
      </c>
      <c r="D19" s="1" t="s">
        <v>275</v>
      </c>
      <c r="E19" s="1" t="s">
        <v>276</v>
      </c>
      <c r="F19" s="1" t="s">
        <v>277</v>
      </c>
      <c r="G19" s="1" t="s">
        <v>151</v>
      </c>
      <c r="H19" s="1" t="s">
        <v>152</v>
      </c>
      <c r="I19" s="1" t="s">
        <v>278</v>
      </c>
      <c r="J19" s="1" t="s">
        <v>30</v>
      </c>
      <c r="K19" s="1" t="s">
        <v>279</v>
      </c>
      <c r="L19" s="1" t="s">
        <v>279</v>
      </c>
      <c r="M19" s="1" t="s">
        <v>155</v>
      </c>
      <c r="N19" s="1" t="s">
        <v>155</v>
      </c>
      <c r="O19" s="1" t="s">
        <v>156</v>
      </c>
      <c r="P19" s="1" t="s">
        <v>157</v>
      </c>
      <c r="Q19" s="1" t="s">
        <v>158</v>
      </c>
      <c r="R19" s="1" t="s">
        <v>280</v>
      </c>
      <c r="S19" s="1" t="s">
        <v>160</v>
      </c>
      <c r="T19" s="1" t="s">
        <v>161</v>
      </c>
      <c r="U19" s="1" t="s">
        <v>162</v>
      </c>
      <c r="V19" s="1" t="s">
        <v>281</v>
      </c>
    </row>
    <row r="20" s="1" customFormat="1" spans="1:22">
      <c r="A20" s="3">
        <v>17780589121</v>
      </c>
      <c r="B20" s="1" t="s">
        <v>282</v>
      </c>
      <c r="C20" s="1" t="s">
        <v>283</v>
      </c>
      <c r="D20" s="1" t="s">
        <v>284</v>
      </c>
      <c r="E20" s="1" t="s">
        <v>285</v>
      </c>
      <c r="F20" s="1" t="s">
        <v>185</v>
      </c>
      <c r="G20" s="1" t="s">
        <v>151</v>
      </c>
      <c r="H20" s="1" t="s">
        <v>152</v>
      </c>
      <c r="I20" s="1" t="s">
        <v>286</v>
      </c>
      <c r="J20" s="1" t="s">
        <v>30</v>
      </c>
      <c r="K20" s="1" t="s">
        <v>287</v>
      </c>
      <c r="L20" s="1" t="s">
        <v>287</v>
      </c>
      <c r="M20" s="1" t="s">
        <v>155</v>
      </c>
      <c r="N20" s="1" t="s">
        <v>155</v>
      </c>
      <c r="O20" s="1" t="s">
        <v>156</v>
      </c>
      <c r="P20" s="1" t="s">
        <v>157</v>
      </c>
      <c r="Q20" s="1" t="s">
        <v>158</v>
      </c>
      <c r="R20" s="1" t="s">
        <v>288</v>
      </c>
      <c r="S20" s="1" t="s">
        <v>160</v>
      </c>
      <c r="T20" s="1" t="s">
        <v>161</v>
      </c>
      <c r="U20" s="1" t="s">
        <v>162</v>
      </c>
      <c r="V20" s="1" t="s">
        <v>213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2022-09-14T00:57:21Z</dcterms:created>
  <dcterms:modified xsi:type="dcterms:W3CDTF">2022-09-14T02:42:23Z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2040F46685E04368B4E43E444C94FF1A</vt:lpwstr>
  </property>
  <property fmtid="{D5CDD505-2E9C-101B-9397-08002B2CF9AE}" pid="3" name="KSOProductBuildVer">
    <vt:lpwstr>2052-11.1.0.12358</vt:lpwstr>
  </property>
</Properties>
</file>