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<sst xmlns="http://schemas.openxmlformats.org/spreadsheetml/2006/main" count="292" uniqueCount="140">
  <si>
    <t>去哪儿网酒店预付对账单</t>
  </si>
  <si>
    <t>供应商名称：</t>
  </si>
  <si>
    <t>汇趣住</t>
  </si>
  <si>
    <t>结算周期：</t>
  </si>
  <si>
    <t>2022-09-13至2022-09-14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</si>
  <si>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</si>
  <si>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</si>
  <si>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</si>
  <si>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</si>
  <si>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</si>
  <si>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</si>
  <si>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</si>
  <si>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</si>
  <si>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</si>
  <si>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</si>
  <si>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</si>
  <si>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</si>
  <si>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</si>
  <si>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</si>
  <si>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</si>
  <si>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¥452.00</t>
  </si>
  <si>
    <t>¥60.00</t>
  </si>
  <si>
    <t>¥392.00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</si>
  <si>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</si>
  <si>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</si>
  <si>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</si>
  <si>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</si>
  <si>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</si>
  <si>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</si>
  <si>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</si>
  <si>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</si>
  <si>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</si>
  <si>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</si>
  <si>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</si>
  <si>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</si>
  <si>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</si>
  <si>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</si>
  <si>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</si>
  <si>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</si>
  <si>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</si>
  <si>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</si>
  <si>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</si>
  <si>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</si>
  <si>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</si>
  <si>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</si>
  <si>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</si>
  <si>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</si>
  <si>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</si>
  <si>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</si>
  <si>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</si>
  <si>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</si>
  <si>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</si>
  <si>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</si>
  <si>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</si>
  <si>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</si>
  <si>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</si>
  <si>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</si>
  <si>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</si>
  <si>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</si>
  <si>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</si>
  <si>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</si>
  <si>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</si>
  <si>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</si>
  <si>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</si>
  <si>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</si>
  <si>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</si>
  <si>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</si>
  <si>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</si>
  <si>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</si>
  <si>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</si>
  <si>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103113907124</t>
  </si>
  <si>
    <t>酒店预付</t>
  </si>
  <si>
    <t>否</t>
  </si>
  <si>
    <t>普通</t>
  </si>
  <si>
    <t>384570831</t>
  </si>
  <si>
    <t>海友酒店(上海徐家汇永嘉路店)</t>
  </si>
  <si>
    <t>1639468</t>
  </si>
  <si>
    <t>樊丽平</t>
  </si>
  <si>
    <t>2022-09-07</t>
  </si>
  <si>
    <t>2022-09-13</t>
  </si>
  <si>
    <t>2022-09-14</t>
  </si>
  <si>
    <t>¥247.00</t>
  </si>
  <si>
    <t>¥33.00</t>
  </si>
  <si>
    <t>¥214.00</t>
  </si>
  <si>
    <t>大床房A</t>
  </si>
  <si>
    <t>WEBSITE</t>
  </si>
  <si>
    <t>103119132124</t>
  </si>
  <si>
    <t>318080071</t>
  </si>
  <si>
    <t>锋态度酒店(广州火车站白云皮具城店)</t>
  </si>
  <si>
    <t>钟婷婷</t>
  </si>
  <si>
    <t>¥205.00</t>
  </si>
  <si>
    <t>¥27.00</t>
  </si>
  <si>
    <t>¥178.00</t>
  </si>
  <si>
    <t>锋速大床房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</si>
  <si>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</si>
  <si>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</si>
  <si>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</si>
  <si>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</si>
  <si>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</si>
  <si>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</si>
  <si>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</si>
  <si>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</si>
  <si>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</si>
  <si>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</si>
  <si>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</si>
  <si>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A220915110753481</t>
  </si>
  <si>
    <r>
      <t>总计：</t>
    </r>
    <r>
      <rPr>
        <sz val="10"/>
        <rFont val="Arial"/>
        <charset val="134"/>
      </rPr>
      <t>392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</si>
  <si>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</si>
  <si>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</si>
  <si>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</si>
  <si>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</si>
  <si>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</si>
  <si>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</si>
  <si>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</si>
  <si>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</si>
  <si>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</si>
  <si>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</si>
  <si>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</si>
  <si>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</si>
  <si>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</si>
  <si>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</si>
  <si>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</si>
  <si>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</si>
  <si>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</si>
  <si>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</si>
  <si>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2682488</t>
  </si>
  <si>
    <t>--</t>
  </si>
  <si>
    <t>214.00</t>
  </si>
  <si>
    <t>RMB</t>
  </si>
  <si>
    <t>0</t>
  </si>
  <si>
    <t>0.00</t>
  </si>
  <si>
    <t>汇趣住国内直连</t>
  </si>
  <si>
    <t>01.011247</t>
  </si>
  <si>
    <t>2022-09-07 20:58:32</t>
  </si>
  <si>
    <t>直连</t>
  </si>
  <si>
    <t>中国</t>
  </si>
  <si>
    <t>2690522</t>
  </si>
  <si>
    <t>广州锋·态度酒店</t>
  </si>
  <si>
    <t>178.00</t>
  </si>
  <si>
    <t>2022-09-13 21:24:45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</si>
</sst>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79</v>
      </c>
      <c r="O3" s="7" t="s">
        <v>79</v>
      </c>
      <c r="P3" s="7" t="s">
        <v>80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72</v>
      </c>
      <c r="AH3" t="s">
        <v>19</v>
      </c>
    </row>
    <row r="4" customHeight="1" spans="1:32">
      <c r="A4" s="10" t="s">
        <v>94</v>
      </c>
      <c r="B4" s="10"/>
      <c r="C4" s="10" t="s">
        <v>95</v>
      </c>
      <c r="D4" s="10"/>
      <c r="E4" s="10"/>
      <c r="F4" s="10"/>
      <c r="G4" s="10" t="s">
        <v>95</v>
      </c>
      <c r="H4" s="10" t="s">
        <v>95</v>
      </c>
      <c r="I4" s="10" t="s">
        <v>95</v>
      </c>
      <c r="J4" s="10" t="s">
        <v>95</v>
      </c>
      <c r="K4" s="10" t="s">
        <v>95</v>
      </c>
      <c r="L4" s="10" t="s">
        <v>95</v>
      </c>
      <c r="M4" s="10" t="s">
        <v>95</v>
      </c>
      <c r="N4" s="10" t="s">
        <v>95</v>
      </c>
      <c r="O4" s="10" t="s">
        <v>95</v>
      </c>
      <c r="P4" s="10" t="s">
        <v>95</v>
      </c>
      <c r="Q4" s="10"/>
      <c r="R4" s="13" t="s">
        <v>20</v>
      </c>
      <c r="S4" s="13" t="s">
        <v>19</v>
      </c>
      <c r="T4" s="10" t="s">
        <v>95</v>
      </c>
      <c r="U4" s="13"/>
      <c r="V4" s="13" t="s">
        <v>20</v>
      </c>
      <c r="W4" s="13" t="s">
        <v>21</v>
      </c>
      <c r="X4" s="13"/>
      <c r="Y4" s="13"/>
      <c r="Z4" s="13"/>
      <c r="AA4" s="10"/>
      <c r="AB4" s="13"/>
      <c r="AC4" s="10"/>
      <c r="AD4" s="10" t="s">
        <v>95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96</v>
      </c>
      <c r="B1" s="4" t="s">
        <v>97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98</v>
      </c>
      <c r="H1" s="4" t="s">
        <v>99</v>
      </c>
      <c r="I1" s="4" t="s">
        <v>13</v>
      </c>
      <c r="J1" s="4" t="s">
        <v>17</v>
      </c>
      <c r="K1" s="4" t="s">
        <v>18</v>
      </c>
      <c r="L1" s="9" t="s">
        <v>100</v>
      </c>
      <c r="M1" s="4" t="s">
        <v>101</v>
      </c>
      <c r="N1" s="4" t="s">
        <v>102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103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1" sqref="A11:A1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104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214</v>
      </c>
      <c r="E2" t="str">
        <f>VLOOKUP(A2,HOP!A:L,12,0)</f>
        <v>214.00</v>
      </c>
      <c r="F2" t="str">
        <f>VLOOKUP(A2,HOP!A:C,3,0)</f>
        <v>2682488</v>
      </c>
      <c r="G2">
        <f>D2-E2</f>
        <v>0</v>
      </c>
      <c r="H2" t="str">
        <f>$H$1&amp;F2</f>
        <v>，2682488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178</v>
      </c>
      <c r="E3" t="str">
        <f>VLOOKUP(A3,HOP!A:L,12,0)</f>
        <v>178.00</v>
      </c>
      <c r="F3" t="str">
        <f>VLOOKUP(A3,HOP!A:C,3,0)</f>
        <v>2690522</v>
      </c>
      <c r="G3">
        <f>D3-E3</f>
        <v>0</v>
      </c>
      <c r="H3" t="str">
        <f>$H$1&amp;F3</f>
        <v>，2690522</v>
      </c>
      <c r="I3" t="str">
        <f>VLOOKUP(A3,HOP!A:U,21,0)</f>
        <v>直连</v>
      </c>
    </row>
    <row r="5" spans="4:4">
      <c r="D5" s="3">
        <f>SUM(D2:D4)</f>
        <v>392</v>
      </c>
    </row>
    <row r="7" ht="14.25" spans="4:4">
      <c r="D7" s="8" t="s">
        <v>22</v>
      </c>
    </row>
    <row r="11" spans="1:1">
      <c r="A11" t="s">
        <v>105</v>
      </c>
    </row>
    <row r="12" spans="1:1">
      <c r="A12" s="5" t="s">
        <v>106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D1" sqref="D$1:D$1048576"/>
    </sheetView>
  </sheetViews>
  <sheetFormatPr defaultColWidth="9.14285714285714" defaultRowHeight="12.75" outlineLevelRow="2"/>
  <cols>
    <col min="1" max="16383" width="9.14285714285714" style="1"/>
  </cols>
  <sheetData>
    <row r="1" s="1" customFormat="1" spans="1:22">
      <c r="A1" s="2" t="s">
        <v>107</v>
      </c>
      <c r="B1" s="2" t="s">
        <v>108</v>
      </c>
      <c r="C1" s="2" t="s">
        <v>109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110</v>
      </c>
      <c r="I1" s="2" t="s">
        <v>111</v>
      </c>
      <c r="J1" s="2" t="s">
        <v>112</v>
      </c>
      <c r="K1" s="2" t="s">
        <v>113</v>
      </c>
      <c r="L1" s="2" t="s">
        <v>114</v>
      </c>
      <c r="M1" s="2" t="s">
        <v>115</v>
      </c>
      <c r="N1" s="2" t="s">
        <v>116</v>
      </c>
      <c r="O1" s="2" t="s">
        <v>117</v>
      </c>
      <c r="P1" s="2" t="s">
        <v>118</v>
      </c>
      <c r="Q1" s="2" t="s">
        <v>119</v>
      </c>
      <c r="R1" s="2" t="s">
        <v>120</v>
      </c>
      <c r="S1" s="2" t="s">
        <v>121</v>
      </c>
      <c r="T1" s="2" t="s">
        <v>122</v>
      </c>
      <c r="U1" s="2" t="s">
        <v>123</v>
      </c>
      <c r="V1" s="2" t="s">
        <v>124</v>
      </c>
    </row>
    <row r="2" s="1" customFormat="1" spans="1:22">
      <c r="A2" s="1" t="s">
        <v>70</v>
      </c>
      <c r="B2" s="1" t="s">
        <v>78</v>
      </c>
      <c r="C2" s="1" t="s">
        <v>125</v>
      </c>
      <c r="D2" s="1" t="s">
        <v>75</v>
      </c>
      <c r="E2" s="1" t="s">
        <v>77</v>
      </c>
      <c r="F2" s="1" t="s">
        <v>79</v>
      </c>
      <c r="G2" s="1" t="s">
        <v>80</v>
      </c>
      <c r="H2" s="1" t="s">
        <v>126</v>
      </c>
      <c r="I2" s="1" t="s">
        <v>127</v>
      </c>
      <c r="J2" s="1" t="s">
        <v>128</v>
      </c>
      <c r="K2" s="1" t="s">
        <v>127</v>
      </c>
      <c r="L2" s="1" t="s">
        <v>127</v>
      </c>
      <c r="M2" s="1" t="s">
        <v>129</v>
      </c>
      <c r="N2" s="1" t="s">
        <v>129</v>
      </c>
      <c r="O2" s="1" t="s">
        <v>130</v>
      </c>
      <c r="P2" s="1" t="s">
        <v>131</v>
      </c>
      <c r="Q2" s="1" t="s">
        <v>132</v>
      </c>
      <c r="R2" s="1" t="s">
        <v>133</v>
      </c>
      <c r="S2" s="1" t="s">
        <v>72</v>
      </c>
      <c r="T2" s="1" t="s">
        <v>34</v>
      </c>
      <c r="U2" s="1" t="s">
        <v>134</v>
      </c>
      <c r="V2" s="1" t="s">
        <v>135</v>
      </c>
    </row>
    <row r="3" s="1" customFormat="1" spans="1:22">
      <c r="A3" s="1" t="s">
        <v>86</v>
      </c>
      <c r="B3" s="1" t="s">
        <v>79</v>
      </c>
      <c r="C3" s="1" t="s">
        <v>136</v>
      </c>
      <c r="D3" s="1" t="s">
        <v>137</v>
      </c>
      <c r="E3" s="1" t="s">
        <v>89</v>
      </c>
      <c r="F3" s="1" t="s">
        <v>79</v>
      </c>
      <c r="G3" s="1" t="s">
        <v>80</v>
      </c>
      <c r="H3" s="1" t="s">
        <v>126</v>
      </c>
      <c r="I3" s="1" t="s">
        <v>138</v>
      </c>
      <c r="J3" s="1" t="s">
        <v>128</v>
      </c>
      <c r="K3" s="1" t="s">
        <v>138</v>
      </c>
      <c r="L3" s="1" t="s">
        <v>138</v>
      </c>
      <c r="M3" s="1" t="s">
        <v>129</v>
      </c>
      <c r="N3" s="1" t="s">
        <v>129</v>
      </c>
      <c r="O3" s="1" t="s">
        <v>130</v>
      </c>
      <c r="P3" s="1" t="s">
        <v>131</v>
      </c>
      <c r="Q3" s="1" t="s">
        <v>132</v>
      </c>
      <c r="R3" s="1" t="s">
        <v>139</v>
      </c>
      <c r="S3" s="1" t="s">
        <v>72</v>
      </c>
      <c r="T3" s="1" t="s">
        <v>34</v>
      </c>
      <c r="U3" s="1" t="s">
        <v>134</v>
      </c>
      <c r="V3" s="1" t="s">
        <v>135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2022-09-15T03:07:01Z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2C112CC0C789465F96AE893625F8DC0B</vt:lpwstr>
  </property>
</Properties>
</file>