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对账!$1:$9</definedName>
  </definedNames>
  <calcPr calcId="144525"/>
</workbook>
</file>

<file path=xl/sharedStrings.xml><?xml version="1.0" encoding="utf-8"?>
<sst xmlns="http://schemas.openxmlformats.org/spreadsheetml/2006/main" count="247" uniqueCount="118">
  <si>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</si>
  <si>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</si>
  <si>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</si>
  <si>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</si>
  <si>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</si>
  <si>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</si>
  <si>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</si>
  <si>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</si>
  <si>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</si>
  <si>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</si>
  <si>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</si>
  <si>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</si>
  <si>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</si>
  <si>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</si>
  <si>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</si>
  <si>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</si>
  <si>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</si>
  <si>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</si>
  <si>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</si>
  <si>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</si>
  <si>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</si>
  <si>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</si>
  <si>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</si>
  <si>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</si>
  <si>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</si>
  <si>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999218864128777	</t>
  </si>
  <si>
    <t>Ctrip</t>
  </si>
  <si>
    <t>正常</t>
  </si>
  <si>
    <t>[广州]广州珀丽酒店(9826184)</t>
  </si>
  <si>
    <t>豪华套房&lt;双人入住&gt;&lt;内宾&gt;&lt;预付&gt;&lt;双早&gt;</t>
  </si>
  <si>
    <t>CNY</t>
  </si>
  <si>
    <t>罗安仁</t>
  </si>
  <si>
    <t>CA363220915CNY</t>
  </si>
  <si>
    <t>未提现</t>
  </si>
  <si>
    <t>携程开票</t>
  </si>
  <si>
    <t xml:space="preserve">	</t>
  </si>
  <si>
    <t xml:space="preserve">18871765817	</t>
  </si>
  <si>
    <t>[香港]香港愉景湾酒店(Auberge Discovery Bay Hong Kong)(1550539)</t>
  </si>
  <si>
    <t>海景客房&lt;双人入住&gt;&lt;内宾&gt;&lt;预付&gt;&lt;无早&gt;</t>
  </si>
  <si>
    <t>Lui/Edgar</t>
  </si>
  <si>
    <t xml:space="preserve">2667698	</t>
  </si>
  <si>
    <t xml:space="preserve">3631SE241924	</t>
  </si>
  <si>
    <t xml:space="preserve">18871780416	</t>
  </si>
  <si>
    <t>Lee/Kwok Chung</t>
  </si>
  <si>
    <t xml:space="preserve">2667699	</t>
  </si>
  <si>
    <t xml:space="preserve">3631SE245742	</t>
  </si>
  <si>
    <t xml:space="preserve">999218888413208	</t>
  </si>
  <si>
    <t>[佛山]佛山顺德新世界酒店(67322891)</t>
  </si>
  <si>
    <t>豪华客房&lt;双人入住&gt;&lt;内宾&gt;&lt;预付&gt;&lt;无早&gt;</t>
  </si>
  <si>
    <t>陈旭红</t>
  </si>
  <si>
    <t xml:space="preserve">2670359	</t>
  </si>
  <si>
    <t xml:space="preserve">748120596	</t>
  </si>
  <si>
    <t>取消</t>
  </si>
  <si>
    <t>过时取消</t>
  </si>
  <si>
    <t xml:space="preserve">999218904617701	</t>
  </si>
  <si>
    <t>[珠海]珠海横琴星乐度露营小镇(67324563)</t>
  </si>
  <si>
    <t>标准双床房&lt;双人入住&gt;&lt;内宾&gt;&lt;预付&gt;&lt;无早&gt;</t>
  </si>
  <si>
    <t>杨日存</t>
  </si>
  <si>
    <t xml:space="preserve">2672043	</t>
  </si>
  <si>
    <t xml:space="preserve">C220829262	</t>
  </si>
  <si>
    <t xml:space="preserve">999218908498326	</t>
  </si>
  <si>
    <t>[温州]温州香格里拉大酒店(67323377)</t>
  </si>
  <si>
    <t>豪华大床房&lt;双人入住&gt;&lt;内宾&gt;&lt;预付&gt;&lt;无早&gt;</t>
  </si>
  <si>
    <t>吴彦霖,郭朋皞</t>
  </si>
  <si>
    <t xml:space="preserve">2672902	</t>
  </si>
  <si>
    <t xml:space="preserve">11368472248	</t>
  </si>
  <si>
    <t>，</t>
  </si>
  <si>
    <t>A220915094145481</t>
  </si>
  <si>
    <t>CNY / HKD 当前参考汇率: 1.125395945</t>
  </si>
  <si>
    <t>总计： 8955.67 CNY/
10078.67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</si>
  <si>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</si>
  <si>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</si>
  <si>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</si>
  <si>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</si>
  <si>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</si>
  <si>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</si>
  <si>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</si>
  <si>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</si>
  <si>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</si>
  <si>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</si>
  <si>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</si>
  <si>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</si>
  <si>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</si>
  <si>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</si>
  <si>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</si>
  <si>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</si>
  <si>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</si>
  <si>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</si>
  <si>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</si>
  <si>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2022-08-25</t>
  </si>
  <si>
    <t>2667048</t>
  </si>
  <si>
    <t>广州珀丽酒店</t>
  </si>
  <si>
    <t>2022-08-30</t>
  </si>
  <si>
    <t>2022-08-31</t>
  </si>
  <si>
    <t>退房日周结</t>
  </si>
  <si>
    <t>423.19</t>
  </si>
  <si>
    <t>RMB</t>
  </si>
  <si>
    <t>0</t>
  </si>
  <si>
    <t>0.00</t>
  </si>
  <si>
    <t>携程国内直连(DD)</t>
  </si>
  <si>
    <t>01.011249</t>
  </si>
  <si>
    <t>2022-08-25 13:11:25</t>
  </si>
  <si>
    <t>否</t>
  </si>
  <si>
    <t>汇智国际旅游发展有限公司</t>
  </si>
  <si>
    <t>直连</t>
  </si>
  <si>
    <t>中国</t>
  </si>
  <si>
    <t>2667698</t>
  </si>
  <si>
    <t>香港愉景湾酒店</t>
  </si>
  <si>
    <t>Lui Edgar</t>
  </si>
  <si>
    <t>3587.52</t>
  </si>
  <si>
    <t>2022-08-25 22:32:55</t>
  </si>
  <si>
    <t>2667699</t>
  </si>
  <si>
    <t>Lee Kwok Chung</t>
  </si>
  <si>
    <t>2022-08-25 22:34:26</t>
  </si>
  <si>
    <t>2672902</t>
  </si>
  <si>
    <t>温州香格里拉大酒店</t>
  </si>
  <si>
    <t>1357.44</t>
  </si>
  <si>
    <t>2022-08-30 12:26:59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</si>
</sst>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29</xdr:row>
      <xdr:rowOff>0</xdr:rowOff>
    </xdr:from>
    <xdr:to>
      <xdr:col>13</xdr:col>
      <xdr:colOff>85725</xdr:colOff>
      <xdr:row>58</xdr:row>
      <xdr:rowOff>161925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4629150"/>
          <a:ext cx="9486900" cy="51339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0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44803</v>
      </c>
      <c r="G2" s="6">
        <v>44804</v>
      </c>
      <c r="H2" s="4">
        <v>1</v>
      </c>
      <c r="I2" s="4">
        <v>1</v>
      </c>
      <c r="J2" s="4">
        <v>1</v>
      </c>
      <c r="K2" s="4" t="s">
        <v>30</v>
      </c>
      <c r="L2" s="4">
        <v>423.19</v>
      </c>
      <c r="M2" s="4">
        <v>423.19</v>
      </c>
      <c r="N2" s="4" t="s">
        <v>31</v>
      </c>
      <c r="O2" s="4" t="s">
        <v>32</v>
      </c>
      <c r="P2" s="4" t="s">
        <v>33</v>
      </c>
      <c r="Q2" s="4">
        <v>0</v>
      </c>
      <c r="R2" s="7">
        <v>44798</v>
      </c>
      <c r="S2" s="6">
        <v>44819</v>
      </c>
      <c r="T2" s="4" t="s">
        <v>34</v>
      </c>
      <c r="U2" s="4">
        <v>423.19</v>
      </c>
      <c r="V2" s="4">
        <v>0</v>
      </c>
      <c r="W2" s="4">
        <v>0</v>
      </c>
      <c r="X2" s="4" t="s">
        <v>35</v>
      </c>
      <c r="Y2" s="4" t="s">
        <v>35</v>
      </c>
    </row>
    <row r="3" s="4" customFormat="1" spans="1:25">
      <c r="A3" s="4" t="s">
        <v>36</v>
      </c>
      <c r="B3" s="4" t="s">
        <v>26</v>
      </c>
      <c r="C3" s="4" t="s">
        <v>27</v>
      </c>
      <c r="D3" s="4" t="s">
        <v>37</v>
      </c>
      <c r="E3" s="4" t="s">
        <v>38</v>
      </c>
      <c r="F3" s="6">
        <v>44803</v>
      </c>
      <c r="G3" s="6">
        <v>44804</v>
      </c>
      <c r="H3" s="4">
        <v>1</v>
      </c>
      <c r="I3" s="4">
        <v>1</v>
      </c>
      <c r="J3" s="4">
        <v>1</v>
      </c>
      <c r="K3" s="4" t="s">
        <v>30</v>
      </c>
      <c r="L3" s="4">
        <v>3587.52</v>
      </c>
      <c r="M3" s="4">
        <v>3587.52</v>
      </c>
      <c r="N3" s="4" t="s">
        <v>39</v>
      </c>
      <c r="O3" s="4" t="s">
        <v>32</v>
      </c>
      <c r="P3" s="4" t="s">
        <v>33</v>
      </c>
      <c r="Q3" s="4">
        <v>0</v>
      </c>
      <c r="R3" s="7">
        <v>44798</v>
      </c>
      <c r="S3" s="6">
        <v>44819</v>
      </c>
      <c r="T3" s="4" t="s">
        <v>34</v>
      </c>
      <c r="U3" s="4">
        <v>3587.52</v>
      </c>
      <c r="V3" s="4">
        <v>0</v>
      </c>
      <c r="W3" s="4">
        <v>0</v>
      </c>
      <c r="X3" s="4" t="s">
        <v>40</v>
      </c>
      <c r="Y3" s="4" t="s">
        <v>41</v>
      </c>
    </row>
    <row r="4" s="4" customFormat="1" spans="1:25">
      <c r="A4" s="4" t="s">
        <v>42</v>
      </c>
      <c r="B4" s="4" t="s">
        <v>26</v>
      </c>
      <c r="C4" s="4" t="s">
        <v>27</v>
      </c>
      <c r="D4" s="4" t="s">
        <v>37</v>
      </c>
      <c r="E4" s="4" t="s">
        <v>38</v>
      </c>
      <c r="F4" s="6">
        <v>44803</v>
      </c>
      <c r="G4" s="6">
        <v>44804</v>
      </c>
      <c r="H4" s="4">
        <v>1</v>
      </c>
      <c r="I4" s="4">
        <v>1</v>
      </c>
      <c r="J4" s="4">
        <v>1</v>
      </c>
      <c r="K4" s="4" t="s">
        <v>30</v>
      </c>
      <c r="L4" s="4">
        <v>3587.52</v>
      </c>
      <c r="M4" s="4">
        <v>3587.52</v>
      </c>
      <c r="N4" s="4" t="s">
        <v>43</v>
      </c>
      <c r="O4" s="4" t="s">
        <v>32</v>
      </c>
      <c r="P4" s="4" t="s">
        <v>33</v>
      </c>
      <c r="Q4" s="4">
        <v>0</v>
      </c>
      <c r="R4" s="7">
        <v>44798</v>
      </c>
      <c r="S4" s="6">
        <v>44819</v>
      </c>
      <c r="T4" s="4" t="s">
        <v>34</v>
      </c>
      <c r="U4" s="4">
        <v>3587.52</v>
      </c>
      <c r="V4" s="4">
        <v>0</v>
      </c>
      <c r="W4" s="4">
        <v>0</v>
      </c>
      <c r="X4" s="4" t="s">
        <v>44</v>
      </c>
      <c r="Y4" s="4" t="s">
        <v>45</v>
      </c>
    </row>
    <row r="5" s="4" customFormat="1" spans="1:25">
      <c r="A5" s="4" t="s">
        <v>46</v>
      </c>
      <c r="B5" s="4" t="s">
        <v>26</v>
      </c>
      <c r="C5" s="4" t="s">
        <v>27</v>
      </c>
      <c r="D5" s="4" t="s">
        <v>47</v>
      </c>
      <c r="E5" s="4" t="s">
        <v>48</v>
      </c>
      <c r="F5" s="6">
        <v>44803</v>
      </c>
      <c r="G5" s="6">
        <v>44804</v>
      </c>
      <c r="H5" s="4">
        <v>1</v>
      </c>
      <c r="I5" s="4">
        <v>1</v>
      </c>
      <c r="J5" s="4">
        <v>1</v>
      </c>
      <c r="K5" s="4" t="s">
        <v>30</v>
      </c>
      <c r="L5" s="4">
        <v>311.08</v>
      </c>
      <c r="M5" s="4">
        <v>311.08</v>
      </c>
      <c r="N5" s="4" t="s">
        <v>49</v>
      </c>
      <c r="O5" s="4" t="s">
        <v>32</v>
      </c>
      <c r="P5" s="4" t="s">
        <v>33</v>
      </c>
      <c r="Q5" s="4">
        <v>0</v>
      </c>
      <c r="R5" s="7">
        <v>44800</v>
      </c>
      <c r="S5" s="6">
        <v>44819</v>
      </c>
      <c r="T5" s="4" t="s">
        <v>34</v>
      </c>
      <c r="U5" s="4">
        <v>311.08</v>
      </c>
      <c r="V5" s="4">
        <v>0</v>
      </c>
      <c r="W5" s="4">
        <v>0</v>
      </c>
      <c r="X5" s="4" t="s">
        <v>50</v>
      </c>
      <c r="Y5" s="4" t="s">
        <v>51</v>
      </c>
    </row>
    <row r="6" s="4" customFormat="1" spans="1:25">
      <c r="A6" s="4" t="s">
        <v>46</v>
      </c>
      <c r="B6" s="4" t="s">
        <v>26</v>
      </c>
      <c r="C6" s="4" t="s">
        <v>52</v>
      </c>
      <c r="D6" s="4" t="s">
        <v>47</v>
      </c>
      <c r="E6" s="4" t="s">
        <v>48</v>
      </c>
      <c r="F6" s="6">
        <v>44803</v>
      </c>
      <c r="G6" s="6">
        <v>44804</v>
      </c>
      <c r="H6" s="4">
        <v>1</v>
      </c>
      <c r="I6" s="4">
        <v>1</v>
      </c>
      <c r="J6" s="4">
        <v>1</v>
      </c>
      <c r="K6" s="4" t="s">
        <v>30</v>
      </c>
      <c r="L6" s="4">
        <v>-311.08</v>
      </c>
      <c r="M6" s="4">
        <v>-311.08</v>
      </c>
      <c r="N6" s="4" t="s">
        <v>49</v>
      </c>
      <c r="O6" s="4" t="s">
        <v>32</v>
      </c>
      <c r="P6" s="4" t="s">
        <v>33</v>
      </c>
      <c r="Q6" s="4">
        <v>0</v>
      </c>
      <c r="R6" s="7">
        <v>44800</v>
      </c>
      <c r="S6" s="6">
        <v>44819</v>
      </c>
      <c r="T6" s="4" t="s">
        <v>34</v>
      </c>
      <c r="U6" s="4">
        <v>-311.08</v>
      </c>
      <c r="V6" s="4">
        <v>0</v>
      </c>
      <c r="W6" s="4">
        <v>0</v>
      </c>
      <c r="X6" s="4" t="s">
        <v>50</v>
      </c>
      <c r="Y6" s="4" t="s">
        <v>51</v>
      </c>
    </row>
    <row r="7" s="4" customFormat="1" spans="1:25">
      <c r="A7" s="4" t="s">
        <v>46</v>
      </c>
      <c r="B7" s="4" t="s">
        <v>26</v>
      </c>
      <c r="C7" s="4" t="s">
        <v>53</v>
      </c>
      <c r="D7" s="4" t="s">
        <v>47</v>
      </c>
      <c r="E7" s="4" t="s">
        <v>48</v>
      </c>
      <c r="F7" s="6">
        <v>44803</v>
      </c>
      <c r="G7" s="6">
        <v>44804</v>
      </c>
      <c r="H7" s="4">
        <v>1</v>
      </c>
      <c r="I7" s="4">
        <v>1</v>
      </c>
      <c r="J7" s="4">
        <v>1</v>
      </c>
      <c r="K7" s="4" t="s">
        <v>30</v>
      </c>
      <c r="L7" s="4">
        <v>0</v>
      </c>
      <c r="M7" s="4">
        <v>0</v>
      </c>
      <c r="N7" s="4" t="s">
        <v>49</v>
      </c>
      <c r="O7" s="4" t="s">
        <v>32</v>
      </c>
      <c r="P7" s="4" t="s">
        <v>33</v>
      </c>
      <c r="Q7" s="4">
        <v>0</v>
      </c>
      <c r="R7" s="7">
        <v>44800</v>
      </c>
      <c r="S7" s="6">
        <v>44819</v>
      </c>
      <c r="T7" s="4" t="s">
        <v>34</v>
      </c>
      <c r="U7" s="4">
        <v>0</v>
      </c>
      <c r="V7" s="4">
        <v>0</v>
      </c>
      <c r="W7" s="4">
        <v>0</v>
      </c>
      <c r="X7" s="4" t="s">
        <v>50</v>
      </c>
      <c r="Y7" s="4" t="s">
        <v>51</v>
      </c>
    </row>
    <row r="8" s="4" customFormat="1" spans="1:25">
      <c r="A8" s="4" t="s">
        <v>54</v>
      </c>
      <c r="B8" s="4" t="s">
        <v>26</v>
      </c>
      <c r="C8" s="4" t="s">
        <v>27</v>
      </c>
      <c r="D8" s="4" t="s">
        <v>55</v>
      </c>
      <c r="E8" s="4" t="s">
        <v>56</v>
      </c>
      <c r="F8" s="6">
        <v>44803</v>
      </c>
      <c r="G8" s="6">
        <v>44804</v>
      </c>
      <c r="H8" s="4">
        <v>1</v>
      </c>
      <c r="I8" s="4">
        <v>1</v>
      </c>
      <c r="J8" s="4">
        <v>1</v>
      </c>
      <c r="K8" s="4" t="s">
        <v>30</v>
      </c>
      <c r="L8" s="4">
        <v>247.45</v>
      </c>
      <c r="M8" s="4">
        <v>247.45</v>
      </c>
      <c r="N8" s="4" t="s">
        <v>57</v>
      </c>
      <c r="O8" s="4" t="s">
        <v>32</v>
      </c>
      <c r="P8" s="4" t="s">
        <v>33</v>
      </c>
      <c r="Q8" s="4">
        <v>0</v>
      </c>
      <c r="R8" s="7">
        <v>44802</v>
      </c>
      <c r="S8" s="6">
        <v>44819</v>
      </c>
      <c r="T8" s="4" t="s">
        <v>34</v>
      </c>
      <c r="U8" s="4">
        <v>247.45</v>
      </c>
      <c r="V8" s="4">
        <v>0</v>
      </c>
      <c r="W8" s="4">
        <v>0</v>
      </c>
      <c r="X8" s="4" t="s">
        <v>58</v>
      </c>
      <c r="Y8" s="4" t="s">
        <v>59</v>
      </c>
    </row>
    <row r="9" s="4" customFormat="1" spans="1:25">
      <c r="A9" s="4" t="s">
        <v>54</v>
      </c>
      <c r="B9" s="4" t="s">
        <v>26</v>
      </c>
      <c r="C9" s="4" t="s">
        <v>52</v>
      </c>
      <c r="D9" s="4" t="s">
        <v>55</v>
      </c>
      <c r="E9" s="4" t="s">
        <v>56</v>
      </c>
      <c r="F9" s="6">
        <v>44803</v>
      </c>
      <c r="G9" s="6">
        <v>44804</v>
      </c>
      <c r="H9" s="4">
        <v>1</v>
      </c>
      <c r="I9" s="4">
        <v>1</v>
      </c>
      <c r="J9" s="4">
        <v>1</v>
      </c>
      <c r="K9" s="4" t="s">
        <v>30</v>
      </c>
      <c r="L9" s="4">
        <v>-247.45</v>
      </c>
      <c r="M9" s="4">
        <v>-247.45</v>
      </c>
      <c r="N9" s="4" t="s">
        <v>57</v>
      </c>
      <c r="O9" s="4" t="s">
        <v>32</v>
      </c>
      <c r="P9" s="4" t="s">
        <v>33</v>
      </c>
      <c r="Q9" s="4">
        <v>0</v>
      </c>
      <c r="R9" s="7">
        <v>44802</v>
      </c>
      <c r="S9" s="6">
        <v>44819</v>
      </c>
      <c r="T9" s="4" t="s">
        <v>34</v>
      </c>
      <c r="U9" s="4">
        <v>-247.45</v>
      </c>
      <c r="V9" s="4">
        <v>0</v>
      </c>
      <c r="W9" s="4">
        <v>0</v>
      </c>
      <c r="X9" s="4" t="s">
        <v>58</v>
      </c>
      <c r="Y9" s="4" t="s">
        <v>59</v>
      </c>
    </row>
    <row r="10" s="4" customFormat="1" spans="1:25">
      <c r="A10" s="4" t="s">
        <v>60</v>
      </c>
      <c r="B10" s="4" t="s">
        <v>26</v>
      </c>
      <c r="C10" s="4" t="s">
        <v>27</v>
      </c>
      <c r="D10" s="4" t="s">
        <v>61</v>
      </c>
      <c r="E10" s="4" t="s">
        <v>62</v>
      </c>
      <c r="F10" s="6">
        <v>44803</v>
      </c>
      <c r="G10" s="6">
        <v>44804</v>
      </c>
      <c r="H10" s="4">
        <v>2</v>
      </c>
      <c r="I10" s="4">
        <v>1</v>
      </c>
      <c r="J10" s="4">
        <v>2</v>
      </c>
      <c r="K10" s="4" t="s">
        <v>30</v>
      </c>
      <c r="L10" s="4">
        <v>1357.44</v>
      </c>
      <c r="M10" s="4">
        <v>1357.44</v>
      </c>
      <c r="N10" s="4" t="s">
        <v>63</v>
      </c>
      <c r="O10" s="4" t="s">
        <v>32</v>
      </c>
      <c r="P10" s="4" t="s">
        <v>33</v>
      </c>
      <c r="Q10" s="4">
        <v>0</v>
      </c>
      <c r="R10" s="7">
        <v>44803</v>
      </c>
      <c r="S10" s="6">
        <v>44819</v>
      </c>
      <c r="T10" s="4" t="s">
        <v>34</v>
      </c>
      <c r="U10" s="4">
        <v>1357.44</v>
      </c>
      <c r="V10" s="4">
        <v>0</v>
      </c>
      <c r="W10" s="4">
        <v>0</v>
      </c>
      <c r="X10" s="4" t="s">
        <v>64</v>
      </c>
      <c r="Y10" s="4" t="s">
        <v>65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21"/>
  <sheetViews>
    <sheetView tabSelected="1" workbookViewId="0">
      <selection activeCell="A19" sqref="A19:A21"/>
    </sheetView>
  </sheetViews>
  <sheetFormatPr defaultColWidth="9" defaultRowHeight="13.5"/>
  <cols>
    <col min="1" max="1" width="12.625" style="4"/>
    <col min="2" max="3" width="10.375" style="4"/>
    <col min="4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66</v>
      </c>
    </row>
    <row r="2" s="4" customFormat="1" spans="1:9">
      <c r="A2" s="5">
        <v>999218864128777</v>
      </c>
      <c r="B2" s="6">
        <v>44803</v>
      </c>
      <c r="C2" s="6">
        <v>44804</v>
      </c>
      <c r="D2" s="4">
        <v>423.19</v>
      </c>
      <c r="E2" s="4" t="str">
        <f>VLOOKUP(A2,HOP!A:L,12,0)</f>
        <v>423.19</v>
      </c>
      <c r="F2" s="4" t="str">
        <f>VLOOKUP(A2,HOP!A:C,3,0)</f>
        <v>2667048</v>
      </c>
      <c r="G2" s="4">
        <f>D2-E2</f>
        <v>0</v>
      </c>
      <c r="H2" s="4" t="str">
        <f>$H$1&amp;F2</f>
        <v>，2667048</v>
      </c>
      <c r="I2" s="4" t="str">
        <f>VLOOKUP(A2,HOP!A:U,21,0)</f>
        <v>直连</v>
      </c>
    </row>
    <row r="3" s="4" customFormat="1" spans="1:9">
      <c r="A3" s="5">
        <v>18871765817</v>
      </c>
      <c r="B3" s="6">
        <v>44803</v>
      </c>
      <c r="C3" s="6">
        <v>44804</v>
      </c>
      <c r="D3" s="4">
        <v>3587.52</v>
      </c>
      <c r="E3" s="4" t="str">
        <f>VLOOKUP(A3,HOP!A:L,12,0)</f>
        <v>3587.52</v>
      </c>
      <c r="F3" s="4" t="str">
        <f>VLOOKUP(A3,HOP!A:C,3,0)</f>
        <v>2667698</v>
      </c>
      <c r="G3" s="4">
        <f>D3-E3</f>
        <v>0</v>
      </c>
      <c r="H3" s="4" t="str">
        <f>$H$1&amp;F3</f>
        <v>，2667698</v>
      </c>
      <c r="I3" s="4" t="str">
        <f>VLOOKUP(A3,HOP!A:U,21,0)</f>
        <v>直连</v>
      </c>
    </row>
    <row r="4" s="4" customFormat="1" spans="1:9">
      <c r="A4" s="5">
        <v>18871780416</v>
      </c>
      <c r="B4" s="6">
        <v>44803</v>
      </c>
      <c r="C4" s="6">
        <v>44804</v>
      </c>
      <c r="D4" s="4">
        <v>3587.52</v>
      </c>
      <c r="E4" s="4" t="str">
        <f>VLOOKUP(A4,HOP!A:L,12,0)</f>
        <v>3587.52</v>
      </c>
      <c r="F4" s="4" t="str">
        <f>VLOOKUP(A4,HOP!A:C,3,0)</f>
        <v>2667699</v>
      </c>
      <c r="G4" s="4">
        <f>D4-E4</f>
        <v>0</v>
      </c>
      <c r="H4" s="4" t="str">
        <f>$H$1&amp;F4</f>
        <v>，2667699</v>
      </c>
      <c r="I4" s="4" t="str">
        <f>VLOOKUP(A4,HOP!A:U,21,0)</f>
        <v>直连</v>
      </c>
    </row>
    <row r="5" s="4" customFormat="1" hidden="1" spans="1:9">
      <c r="A5" s="5">
        <v>999218888413208</v>
      </c>
      <c r="B5" s="6">
        <v>44803</v>
      </c>
      <c r="C5" s="6">
        <v>44804</v>
      </c>
      <c r="D5" s="4">
        <v>0</v>
      </c>
      <c r="E5" s="4" t="e">
        <f>VLOOKUP(A5,HOP!A:L,12,0)</f>
        <v>#N/A</v>
      </c>
      <c r="F5" s="4" t="e">
        <f>VLOOKUP(A5,HOP!A:C,3,0)</f>
        <v>#N/A</v>
      </c>
      <c r="G5" s="4" t="e">
        <f>D5-E5</f>
        <v>#N/A</v>
      </c>
      <c r="H5" s="4" t="e">
        <f>$H$1&amp;F5</f>
        <v>#N/A</v>
      </c>
      <c r="I5" s="4" t="e">
        <f>VLOOKUP(A5,HOP!A:U,21,0)</f>
        <v>#N/A</v>
      </c>
    </row>
    <row r="6" s="4" customFormat="1" hidden="1" spans="1:9">
      <c r="A6" s="5">
        <v>999218904617701</v>
      </c>
      <c r="B6" s="6">
        <v>44803</v>
      </c>
      <c r="C6" s="6">
        <v>44804</v>
      </c>
      <c r="D6" s="4">
        <v>0</v>
      </c>
      <c r="E6" s="4" t="e">
        <f>VLOOKUP(A6,HOP!A:L,12,0)</f>
        <v>#N/A</v>
      </c>
      <c r="F6" s="4" t="e">
        <f>VLOOKUP(A6,HOP!A:C,3,0)</f>
        <v>#N/A</v>
      </c>
      <c r="G6" s="4" t="e">
        <f>D6-E6</f>
        <v>#N/A</v>
      </c>
      <c r="H6" s="4" t="e">
        <f>$H$1&amp;F6</f>
        <v>#N/A</v>
      </c>
      <c r="I6" s="4" t="e">
        <f>VLOOKUP(A6,HOP!A:U,21,0)</f>
        <v>#N/A</v>
      </c>
    </row>
    <row r="7" s="4" customFormat="1" spans="1:9">
      <c r="A7" s="5">
        <v>999218908498326</v>
      </c>
      <c r="B7" s="6">
        <v>44803</v>
      </c>
      <c r="C7" s="6">
        <v>44804</v>
      </c>
      <c r="D7" s="4">
        <v>1357.44</v>
      </c>
      <c r="E7" s="4" t="str">
        <f>VLOOKUP(A7,HOP!A:L,12,0)</f>
        <v>1357.44</v>
      </c>
      <c r="F7" s="4" t="str">
        <f>VLOOKUP(A7,HOP!A:C,3,0)</f>
        <v>2672902</v>
      </c>
      <c r="G7" s="4">
        <f>D7-E7</f>
        <v>0</v>
      </c>
      <c r="H7" s="4" t="str">
        <f>$H$1&amp;F7</f>
        <v>，2672902</v>
      </c>
      <c r="I7" s="4" t="str">
        <f>VLOOKUP(A7,HOP!A:U,21,0)</f>
        <v>直连</v>
      </c>
    </row>
    <row r="9" spans="4:4">
      <c r="D9" s="4">
        <f>SUM(D2:D8)</f>
        <v>8955.67</v>
      </c>
    </row>
    <row r="19" spans="1:1">
      <c r="A19" s="4" t="s">
        <v>67</v>
      </c>
    </row>
    <row r="20" spans="1:1">
      <c r="A20" s="4" t="s">
        <v>68</v>
      </c>
    </row>
    <row r="21" spans="1:1">
      <c r="A21" s="4" t="s">
        <v>69</v>
      </c>
    </row>
  </sheetData>
  <autoFilter ref="A1:XFD9">
    <filterColumn colId="3">
      <filters blank="1">
        <filter val="3587.52"/>
        <filter val="1357.44"/>
        <filter val="8955.67"/>
        <filter val="423.1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"/>
  <sheetViews>
    <sheetView workbookViewId="0">
      <selection activeCell="A2" sqref="A2:A1048576"/>
    </sheetView>
  </sheetViews>
  <sheetFormatPr defaultColWidth="8" defaultRowHeight="12.75" outlineLevelRow="4"/>
  <cols>
    <col min="1" max="1" width="11.125" style="1"/>
    <col min="2" max="16383" width="8" style="1"/>
  </cols>
  <sheetData>
    <row r="1" s="1" customFormat="1" spans="1:22">
      <c r="A1" s="2" t="s">
        <v>70</v>
      </c>
      <c r="B1" s="2" t="s">
        <v>71</v>
      </c>
      <c r="C1" s="2" t="s">
        <v>72</v>
      </c>
      <c r="D1" s="2" t="s">
        <v>73</v>
      </c>
      <c r="E1" s="2" t="s">
        <v>13</v>
      </c>
      <c r="F1" s="2" t="s">
        <v>5</v>
      </c>
      <c r="G1" s="2" t="s">
        <v>6</v>
      </c>
      <c r="H1" s="2" t="s">
        <v>74</v>
      </c>
      <c r="I1" s="2" t="s">
        <v>75</v>
      </c>
      <c r="J1" s="2" t="s">
        <v>76</v>
      </c>
      <c r="K1" s="2" t="s">
        <v>77</v>
      </c>
      <c r="L1" s="2" t="s">
        <v>78</v>
      </c>
      <c r="M1" s="2" t="s">
        <v>79</v>
      </c>
      <c r="N1" s="2" t="s">
        <v>80</v>
      </c>
      <c r="O1" s="2" t="s">
        <v>81</v>
      </c>
      <c r="P1" s="2" t="s">
        <v>82</v>
      </c>
      <c r="Q1" s="2" t="s">
        <v>83</v>
      </c>
      <c r="R1" s="2" t="s">
        <v>84</v>
      </c>
      <c r="S1" s="2" t="s">
        <v>85</v>
      </c>
      <c r="T1" s="2" t="s">
        <v>86</v>
      </c>
      <c r="U1" s="2" t="s">
        <v>87</v>
      </c>
      <c r="V1" s="2" t="s">
        <v>88</v>
      </c>
    </row>
    <row r="2" s="1" customFormat="1" spans="1:22">
      <c r="A2" s="3">
        <v>999218864128777</v>
      </c>
      <c r="B2" s="1" t="s">
        <v>89</v>
      </c>
      <c r="C2" s="1" t="s">
        <v>90</v>
      </c>
      <c r="D2" s="1" t="s">
        <v>91</v>
      </c>
      <c r="E2" s="1" t="s">
        <v>31</v>
      </c>
      <c r="F2" s="1" t="s">
        <v>92</v>
      </c>
      <c r="G2" s="1" t="s">
        <v>93</v>
      </c>
      <c r="H2" s="1" t="s">
        <v>94</v>
      </c>
      <c r="I2" s="1" t="s">
        <v>95</v>
      </c>
      <c r="J2" s="1" t="s">
        <v>96</v>
      </c>
      <c r="K2" s="1" t="s">
        <v>95</v>
      </c>
      <c r="L2" s="1" t="s">
        <v>95</v>
      </c>
      <c r="M2" s="1" t="s">
        <v>97</v>
      </c>
      <c r="N2" s="1" t="s">
        <v>97</v>
      </c>
      <c r="O2" s="1" t="s">
        <v>98</v>
      </c>
      <c r="P2" s="1" t="s">
        <v>99</v>
      </c>
      <c r="Q2" s="1" t="s">
        <v>100</v>
      </c>
      <c r="R2" s="1" t="s">
        <v>101</v>
      </c>
      <c r="S2" s="1" t="s">
        <v>102</v>
      </c>
      <c r="T2" s="1" t="s">
        <v>103</v>
      </c>
      <c r="U2" s="1" t="s">
        <v>104</v>
      </c>
      <c r="V2" s="1" t="s">
        <v>105</v>
      </c>
    </row>
    <row r="3" s="1" customFormat="1" spans="1:22">
      <c r="A3" s="3">
        <v>18871765817</v>
      </c>
      <c r="B3" s="1" t="s">
        <v>89</v>
      </c>
      <c r="C3" s="1" t="s">
        <v>106</v>
      </c>
      <c r="D3" s="1" t="s">
        <v>107</v>
      </c>
      <c r="E3" s="1" t="s">
        <v>108</v>
      </c>
      <c r="F3" s="1" t="s">
        <v>92</v>
      </c>
      <c r="G3" s="1" t="s">
        <v>93</v>
      </c>
      <c r="H3" s="1" t="s">
        <v>94</v>
      </c>
      <c r="I3" s="1" t="s">
        <v>109</v>
      </c>
      <c r="J3" s="1" t="s">
        <v>96</v>
      </c>
      <c r="K3" s="1" t="s">
        <v>109</v>
      </c>
      <c r="L3" s="1" t="s">
        <v>109</v>
      </c>
      <c r="M3" s="1" t="s">
        <v>97</v>
      </c>
      <c r="N3" s="1" t="s">
        <v>97</v>
      </c>
      <c r="O3" s="1" t="s">
        <v>98</v>
      </c>
      <c r="P3" s="1" t="s">
        <v>99</v>
      </c>
      <c r="Q3" s="1" t="s">
        <v>100</v>
      </c>
      <c r="R3" s="1" t="s">
        <v>110</v>
      </c>
      <c r="S3" s="1" t="s">
        <v>102</v>
      </c>
      <c r="T3" s="1" t="s">
        <v>103</v>
      </c>
      <c r="U3" s="1" t="s">
        <v>104</v>
      </c>
      <c r="V3" s="1" t="s">
        <v>105</v>
      </c>
    </row>
    <row r="4" s="1" customFormat="1" spans="1:22">
      <c r="A4" s="3">
        <v>18871780416</v>
      </c>
      <c r="B4" s="1" t="s">
        <v>89</v>
      </c>
      <c r="C4" s="1" t="s">
        <v>111</v>
      </c>
      <c r="D4" s="1" t="s">
        <v>107</v>
      </c>
      <c r="E4" s="1" t="s">
        <v>112</v>
      </c>
      <c r="F4" s="1" t="s">
        <v>92</v>
      </c>
      <c r="G4" s="1" t="s">
        <v>93</v>
      </c>
      <c r="H4" s="1" t="s">
        <v>94</v>
      </c>
      <c r="I4" s="1" t="s">
        <v>109</v>
      </c>
      <c r="J4" s="1" t="s">
        <v>96</v>
      </c>
      <c r="K4" s="1" t="s">
        <v>109</v>
      </c>
      <c r="L4" s="1" t="s">
        <v>109</v>
      </c>
      <c r="M4" s="1" t="s">
        <v>97</v>
      </c>
      <c r="N4" s="1" t="s">
        <v>97</v>
      </c>
      <c r="O4" s="1" t="s">
        <v>98</v>
      </c>
      <c r="P4" s="1" t="s">
        <v>99</v>
      </c>
      <c r="Q4" s="1" t="s">
        <v>100</v>
      </c>
      <c r="R4" s="1" t="s">
        <v>113</v>
      </c>
      <c r="S4" s="1" t="s">
        <v>102</v>
      </c>
      <c r="T4" s="1" t="s">
        <v>103</v>
      </c>
      <c r="U4" s="1" t="s">
        <v>104</v>
      </c>
      <c r="V4" s="1" t="s">
        <v>105</v>
      </c>
    </row>
    <row r="5" s="1" customFormat="1" spans="1:22">
      <c r="A5" s="3">
        <v>999218908498326</v>
      </c>
      <c r="B5" s="1" t="s">
        <v>92</v>
      </c>
      <c r="C5" s="1" t="s">
        <v>114</v>
      </c>
      <c r="D5" s="1" t="s">
        <v>115</v>
      </c>
      <c r="E5" s="1" t="s">
        <v>63</v>
      </c>
      <c r="F5" s="1" t="s">
        <v>92</v>
      </c>
      <c r="G5" s="1" t="s">
        <v>93</v>
      </c>
      <c r="H5" s="1" t="s">
        <v>94</v>
      </c>
      <c r="I5" s="1" t="s">
        <v>116</v>
      </c>
      <c r="J5" s="1" t="s">
        <v>96</v>
      </c>
      <c r="K5" s="1" t="s">
        <v>116</v>
      </c>
      <c r="L5" s="1" t="s">
        <v>116</v>
      </c>
      <c r="M5" s="1" t="s">
        <v>97</v>
      </c>
      <c r="N5" s="1" t="s">
        <v>97</v>
      </c>
      <c r="O5" s="1" t="s">
        <v>98</v>
      </c>
      <c r="P5" s="1" t="s">
        <v>99</v>
      </c>
      <c r="Q5" s="1" t="s">
        <v>100</v>
      </c>
      <c r="R5" s="1" t="s">
        <v>117</v>
      </c>
      <c r="S5" s="1" t="s">
        <v>102</v>
      </c>
      <c r="T5" s="1" t="s">
        <v>103</v>
      </c>
      <c r="U5" s="1" t="s">
        <v>104</v>
      </c>
      <c r="V5" s="1" t="s">
        <v>105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2022-09-15T01:22:31Z</dcterms:created>
  <dcterms:modified xsi:type="dcterms:W3CDTF">2022-09-15T01:41:02Z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F5A8F9BBA06E435896CC2249BF4E603A</vt:lpwstr>
  </property>
  <property fmtid="{D5CDD505-2E9C-101B-9397-08002B2CF9AE}" pid="3" name="KSOProductBuildVer">
    <vt:lpwstr>2052-11.1.0.12358</vt:lpwstr>
  </property>
</Properties>
</file>