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<sst xmlns="http://schemas.openxmlformats.org/spreadsheetml/2006/main" count="1080" uniqueCount="344">
  <si>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</si>
  <si>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</si>
  <si>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</si>
  <si>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</si>
  <si>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</si>
  <si>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</si>
  <si>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</si>
  <si>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</si>
  <si>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</si>
  <si>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</si>
  <si>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</si>
  <si>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</si>
  <si>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</si>
  <si>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</si>
  <si>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</si>
  <si>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</si>
  <si>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</si>
  <si>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</si>
  <si>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</si>
  <si>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</si>
  <si>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</si>
  <si>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</si>
  <si>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</si>
  <si>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</si>
  <si>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</si>
  <si>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18631197002	</t>
  </si>
  <si>
    <t>Ctrip</t>
  </si>
  <si>
    <t>正常</t>
  </si>
  <si>
    <t>[新北]九份阳光味宿民宿(Jiufen Sunny Room)(80942114)</t>
  </si>
  <si>
    <t>海景双人房&lt;至多8间&gt;&lt;2人入住&gt;&lt;早餐&gt;</t>
  </si>
  <si>
    <t>CNY</t>
  </si>
  <si>
    <t>CHANG/CHIHHAO</t>
  </si>
  <si>
    <t>CA13744220915CNY</t>
  </si>
  <si>
    <t>未提现</t>
  </si>
  <si>
    <t>携程开票</t>
  </si>
  <si>
    <t xml:space="preserve">	</t>
  </si>
  <si>
    <t xml:space="preserve">18661962731	</t>
  </si>
  <si>
    <t>[香港]香港帝都酒店(Royal Park Hotel)(80247072)</t>
  </si>
  <si>
    <t>全新装潢豪华客房&lt;至多8间&gt;&lt;2人入住&gt;</t>
  </si>
  <si>
    <t>choi/yiu cho</t>
  </si>
  <si>
    <t xml:space="preserve">18696945876	</t>
  </si>
  <si>
    <t>[台中]台中威汀城市酒店(Hotel Reve)(80941747)</t>
  </si>
  <si>
    <t>标准双床房&lt;至多8间&gt;&lt;2人入住&gt;</t>
  </si>
  <si>
    <t>WANG/WEN HSUAN</t>
  </si>
  <si>
    <t xml:space="preserve">999218835579842	</t>
  </si>
  <si>
    <t>[枣庄]尚客优精选酒店(枣庄振兴路吉品街店)(92484062)</t>
  </si>
  <si>
    <t>特惠大床房&lt;至多8间&gt;&lt;2人入住&gt;</t>
  </si>
  <si>
    <t>张颖</t>
  </si>
  <si>
    <t xml:space="preserve">(THK)YD00571220822112405320;	</t>
  </si>
  <si>
    <t xml:space="preserve">999218857730210	</t>
  </si>
  <si>
    <t>[广州]广州珀丽酒店(76255406)</t>
  </si>
  <si>
    <t>豪华双床房&lt;至多8间&gt;&lt;2人入住&gt;</t>
  </si>
  <si>
    <t>刘银香</t>
  </si>
  <si>
    <t xml:space="preserve">999218860875526	</t>
  </si>
  <si>
    <t>[温州]温州欢尔登酒店(85540007)</t>
  </si>
  <si>
    <t>豪华大床房&lt;至多8间&gt;&lt;2人入住&gt;&lt;早餐&gt;</t>
  </si>
  <si>
    <t>邹志强</t>
  </si>
  <si>
    <t xml:space="preserve">999218887583617	</t>
  </si>
  <si>
    <t>[北京]格林豪泰(北京学清路店)(83901142)</t>
  </si>
  <si>
    <t>标准房&lt;至多8间&gt;&lt;2人入住&gt;</t>
  </si>
  <si>
    <t>李龙</t>
  </si>
  <si>
    <t xml:space="preserve">(GRT)79036601;	</t>
  </si>
  <si>
    <t xml:space="preserve">999218887670690	</t>
  </si>
  <si>
    <t>张振山</t>
  </si>
  <si>
    <t xml:space="preserve">(GRT)79037372;	</t>
  </si>
  <si>
    <t xml:space="preserve">18889635463	</t>
  </si>
  <si>
    <t>[成都]嘉年CEO服务公寓(成都新会展中心香年广场店)(80249052)</t>
  </si>
  <si>
    <t>舒适大床房&lt;至多8间&gt;&lt;2人入住&gt;&lt;早餐&gt;</t>
  </si>
  <si>
    <t>吴东华</t>
  </si>
  <si>
    <t xml:space="preserve">18889663778	</t>
  </si>
  <si>
    <t>豪华双人房&lt;至多8间&gt;&lt;2人入住&gt;&lt;早餐&gt;</t>
  </si>
  <si>
    <t>刘勤红</t>
  </si>
  <si>
    <t>取消</t>
  </si>
  <si>
    <t xml:space="preserve">18904105091	</t>
  </si>
  <si>
    <t>[花莲]花莲布洛湾大饭店(Bulowan Hotel)(81210302)</t>
  </si>
  <si>
    <t>双人房&lt;至多8间&gt;&lt;2人入住&gt;</t>
  </si>
  <si>
    <t>GUO/GENGI</t>
  </si>
  <si>
    <t xml:space="preserve">0829	</t>
  </si>
  <si>
    <t xml:space="preserve">999218906467826	</t>
  </si>
  <si>
    <t>[天津]格林豪泰(天津站前广场智选店)(93872014)</t>
  </si>
  <si>
    <t>双床房(无窗)&lt;至多8间&gt;&lt;2人入住&gt;</t>
  </si>
  <si>
    <t>秦佳嘉</t>
  </si>
  <si>
    <t xml:space="preserve">(GRT)79087975;	</t>
  </si>
  <si>
    <t xml:space="preserve">18906524430	</t>
  </si>
  <si>
    <t>CHEN/LIANGFEI</t>
  </si>
  <si>
    <t xml:space="preserve">18907607924	</t>
  </si>
  <si>
    <t>行政豪华客房&lt;至多8间&gt;&lt;2人入住&gt;</t>
  </si>
  <si>
    <t>高子震</t>
  </si>
  <si>
    <t xml:space="preserve">999218907790791	</t>
  </si>
  <si>
    <t>[江阴]尚客优酒店(江阴敔山湾店)(83901276)</t>
  </si>
  <si>
    <t>特惠大床房(无窗)&lt;至多8间&gt;&lt;2人入住&gt;</t>
  </si>
  <si>
    <t>郭前程</t>
  </si>
  <si>
    <t xml:space="preserve">(THK)YD04693220830070339271;	</t>
  </si>
  <si>
    <t xml:space="preserve">18907917467	</t>
  </si>
  <si>
    <t>[台北]台北悠逸商旅(Uinn Business Hotel Shilin)(80941555)</t>
  </si>
  <si>
    <t>双人舒适大床房&lt;至多8间&gt;&lt;2人入住&gt;&lt;早餐&gt;</t>
  </si>
  <si>
    <t>HSU/CHINMENG</t>
  </si>
  <si>
    <t xml:space="preserve">18908248485	</t>
  </si>
  <si>
    <t>[大新]尚客优精选酒店(大新汽车站店)(92484346)</t>
  </si>
  <si>
    <t>廖泽运</t>
  </si>
  <si>
    <t xml:space="preserve">(THK)YD02827220830111407261;	</t>
  </si>
  <si>
    <t xml:space="preserve">18908298749	</t>
  </si>
  <si>
    <t>赵建豪</t>
  </si>
  <si>
    <t xml:space="preserve">(THK)YD02827220830112937326;	</t>
  </si>
  <si>
    <t xml:space="preserve">18908432610	</t>
  </si>
  <si>
    <t>[帕赛市]贝尔蒙特马尼拉酒店(Belmont Hotel Manila)(93873188)</t>
  </si>
  <si>
    <t>高级大号床间&lt;至多8间&gt;&lt;2人入住&gt;&lt;早餐&gt;</t>
  </si>
  <si>
    <t>White/Ken</t>
  </si>
  <si>
    <t xml:space="preserve">999218908660759	</t>
  </si>
  <si>
    <t>[海口]海口宝华海景大酒店(76255278)</t>
  </si>
  <si>
    <t>海景双床房&lt;至多8间&gt;&lt;2人入住&gt;</t>
  </si>
  <si>
    <t>刘宝欣</t>
  </si>
  <si>
    <t xml:space="preserve">2672964	</t>
  </si>
  <si>
    <t xml:space="preserve">1	</t>
  </si>
  <si>
    <t xml:space="preserve">18909134957	</t>
  </si>
  <si>
    <t>[大同]尚客优连锁酒店(大同火车站店)(83900663)</t>
  </si>
  <si>
    <t>特价房&lt;至多8间&gt;&lt;2人入住&gt;</t>
  </si>
  <si>
    <t>李玮</t>
  </si>
  <si>
    <t xml:space="preserve">(THK)YD03951220830154831974;	</t>
  </si>
  <si>
    <t xml:space="preserve">18909181551	</t>
  </si>
  <si>
    <t>[威宁]IU酒店(毕节草海店)(76295438)</t>
  </si>
  <si>
    <t>小U·舒适双床房&lt;至多8间&gt;&lt;2人入住&gt;</t>
  </si>
  <si>
    <t>顾豪</t>
  </si>
  <si>
    <t xml:space="preserve">104708803104	</t>
  </si>
  <si>
    <t xml:space="preserve">18909637870	</t>
  </si>
  <si>
    <t>[象州]尚客优酒店(象州石龙店)(92484233)</t>
  </si>
  <si>
    <t>特惠房(无窗)&lt;至多8间&gt;&lt;2人入住&gt;</t>
  </si>
  <si>
    <t>余思祺</t>
  </si>
  <si>
    <t xml:space="preserve">(THK)YD04364220830182356161;	</t>
  </si>
  <si>
    <t xml:space="preserve">18909759163	</t>
  </si>
  <si>
    <t>[贵阳]IU酒店(贵阳金阳世纪城购物中心店)(83901416)</t>
  </si>
  <si>
    <t>小U·舒适大床房&lt;至多8间&gt;&lt;2人入住&gt;</t>
  </si>
  <si>
    <t>何光维</t>
  </si>
  <si>
    <t xml:space="preserve">104709196484	</t>
  </si>
  <si>
    <t xml:space="preserve">18909809372	</t>
  </si>
  <si>
    <t>陆宏云</t>
  </si>
  <si>
    <t xml:space="preserve">(THK)YD02827220830191551674;	</t>
  </si>
  <si>
    <t xml:space="preserve">18910074622	</t>
  </si>
  <si>
    <t>[邳州]格林豪泰(邳州新苏中心福州路店)(76550894)</t>
  </si>
  <si>
    <t>双床房&lt;至多8间&gt;&lt;2人入住&gt;</t>
  </si>
  <si>
    <t>杨光顺</t>
  </si>
  <si>
    <t xml:space="preserve">(GRT)79113203;	</t>
  </si>
  <si>
    <t xml:space="preserve">999218910214414	</t>
  </si>
  <si>
    <t>[南京]锦江之星品尚(南京葛塘地铁站美利广场店)(83901329)</t>
  </si>
  <si>
    <t>商务标准房A&lt;至多8间&gt;&lt;2人入住&gt;</t>
  </si>
  <si>
    <t>宁敏</t>
  </si>
  <si>
    <t xml:space="preserve">104709495564	</t>
  </si>
  <si>
    <t xml:space="preserve">18910362753	</t>
  </si>
  <si>
    <t>[无锡]无锡新湖铂尔曼大酒店(81210095)</t>
  </si>
  <si>
    <t>豪华大床房&lt;至多8间&gt;&lt;2人入住&gt;</t>
  </si>
  <si>
    <t>张秀琳</t>
  </si>
  <si>
    <t xml:space="preserve">7545WHT576;XM	</t>
  </si>
  <si>
    <t xml:space="preserve">999218910526500	</t>
  </si>
  <si>
    <t>[广州]广州礼顿酒店(83900766)</t>
  </si>
  <si>
    <t>行政客房&lt;至多8间&gt;&lt;2人入住&gt;</t>
  </si>
  <si>
    <t>谢浩宇</t>
  </si>
  <si>
    <t xml:space="preserve">18910527236	</t>
  </si>
  <si>
    <t>胡山,王珊</t>
  </si>
  <si>
    <t xml:space="preserve">18587997396	</t>
  </si>
  <si>
    <t>赔款</t>
  </si>
  <si>
    <t>[大庆]大庆宝利丰国际商务酒店(60184180)</t>
  </si>
  <si>
    <t>商务标准房&lt;至多8间&gt;&lt;2人入住&gt;&lt;早餐&gt;</t>
  </si>
  <si>
    <t>周岳峰</t>
  </si>
  <si>
    <t xml:space="preserve">18651255569	</t>
  </si>
  <si>
    <t>[宁武]贝壳酒店(宁武凤舞广场店)(60184180)</t>
  </si>
  <si>
    <t>时尚双床房&lt;至多8间&gt;&lt;2人入住&gt;</t>
  </si>
  <si>
    <t>王逸隆,吕洋,杜宇峥</t>
  </si>
  <si>
    <t xml:space="preserve">(GRT)78382305;(GRT)78382307;(GRT)78382309;	</t>
  </si>
  <si>
    <t xml:space="preserve">18718324913	</t>
  </si>
  <si>
    <t>[深圳]格林豪泰智选酒店（深圳龙华天虹店）(60184180)</t>
  </si>
  <si>
    <t>1.8米大床房&lt;至多8间&gt;&lt;2人入住&gt;</t>
  </si>
  <si>
    <t>曾令权</t>
  </si>
  <si>
    <t xml:space="preserve">(GRT)78559780;	</t>
  </si>
  <si>
    <t xml:space="preserve">18848132281	</t>
  </si>
  <si>
    <t>[南城]贝壳酒店(南城火车站胜利西路店)(60184180)</t>
  </si>
  <si>
    <t>大床房&lt;至多8间&gt;&lt;2人入住&gt;</t>
  </si>
  <si>
    <t>吴明</t>
  </si>
  <si>
    <t xml:space="preserve">78914993	</t>
  </si>
  <si>
    <t xml:space="preserve">18888436080	</t>
  </si>
  <si>
    <t>[盱眙]格林豪泰(淮安盱眙皇家花苑店)(60184180)</t>
  </si>
  <si>
    <t>商务大床房&lt;至多8间&gt;&lt;2人入住&gt;</t>
  </si>
  <si>
    <t>张玲</t>
  </si>
  <si>
    <t xml:space="preserve">张玲	</t>
  </si>
  <si>
    <t>，</t>
  </si>
  <si>
    <t>本期扣款174元</t>
  </si>
  <si>
    <t>已关闭</t>
  </si>
  <si>
    <t>本期扣款456元</t>
  </si>
  <si>
    <t>本期扣款142元</t>
  </si>
  <si>
    <t>本期扣款90元</t>
  </si>
  <si>
    <t>本期扣款152元</t>
  </si>
  <si>
    <t xml:space="preserve"> 9516 CNY</t>
  </si>
  <si>
    <t>A220915092130481</t>
  </si>
  <si>
    <t>A220915092222481</t>
  </si>
  <si>
    <t>总计：9516元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</si>
  <si>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</si>
  <si>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</si>
  <si>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</si>
  <si>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</si>
  <si>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</si>
  <si>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</si>
  <si>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</si>
  <si>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</si>
  <si>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</si>
  <si>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</si>
  <si>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</si>
  <si>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</si>
  <si>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</si>
  <si>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</si>
  <si>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</si>
  <si>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</si>
  <si>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</si>
  <si>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</si>
  <si>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</si>
  <si>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2022-08-04</t>
  </si>
  <si>
    <t>2644316</t>
  </si>
  <si>
    <t>九份阳光味宿民宿</t>
  </si>
  <si>
    <t>CHANG CHIHHAO</t>
  </si>
  <si>
    <t>2022-08-30</t>
  </si>
  <si>
    <t>2022-08-31</t>
  </si>
  <si>
    <t>退房日月结</t>
  </si>
  <si>
    <t>589.00</t>
  </si>
  <si>
    <t>RMB</t>
  </si>
  <si>
    <t>0</t>
  </si>
  <si>
    <t>0.00</t>
  </si>
  <si>
    <t>携程汇登国内直连</t>
  </si>
  <si>
    <t>01.011264</t>
  </si>
  <si>
    <t>2022-08-04 19:05:40</t>
  </si>
  <si>
    <t>否</t>
  </si>
  <si>
    <t>广州汇登信息科技有限公司</t>
  </si>
  <si>
    <t>直连</t>
  </si>
  <si>
    <t>中国</t>
  </si>
  <si>
    <t>2022-08-07</t>
  </si>
  <si>
    <t>2647075</t>
  </si>
  <si>
    <t>香港帝都酒店</t>
  </si>
  <si>
    <t>choi yiu cho</t>
  </si>
  <si>
    <t>2022-08-29</t>
  </si>
  <si>
    <t>1398.00</t>
  </si>
  <si>
    <t>2022-08-07 08:01:03</t>
  </si>
  <si>
    <t>2022-08-09</t>
  </si>
  <si>
    <t>2649880</t>
  </si>
  <si>
    <t>台中威汀城市酒店</t>
  </si>
  <si>
    <t>WANG WEN HSUAN</t>
  </si>
  <si>
    <t>414.00</t>
  </si>
  <si>
    <t>2022-08-09 23:04:49</t>
  </si>
  <si>
    <t>2022-08-22</t>
  </si>
  <si>
    <t>2663228</t>
  </si>
  <si>
    <t>尚客优精选酒店(枣庄振兴路吉品街店)</t>
  </si>
  <si>
    <t>2022-08-27</t>
  </si>
  <si>
    <t>352.00</t>
  </si>
  <si>
    <t>2022-08-22 11:24:11</t>
  </si>
  <si>
    <t>2022-08-24</t>
  </si>
  <si>
    <t>2666203</t>
  </si>
  <si>
    <t>温州欢尔登酒店</t>
  </si>
  <si>
    <t>2022-08-25</t>
  </si>
  <si>
    <t>1068.00</t>
  </si>
  <si>
    <t>2022-08-24 20:20:04</t>
  </si>
  <si>
    <t>2670117</t>
  </si>
  <si>
    <t>格林豪泰(北京学清路店)</t>
  </si>
  <si>
    <t>580.00</t>
  </si>
  <si>
    <t>2022-08-27 18:37:53</t>
  </si>
  <si>
    <t>2670146</t>
  </si>
  <si>
    <t>287.00</t>
  </si>
  <si>
    <t>2022-08-27 19:04:06</t>
  </si>
  <si>
    <t>2022-08-28</t>
  </si>
  <si>
    <t>2670854</t>
  </si>
  <si>
    <t>嘉年CEO服务公寓(成都新会展中心香年广场店)</t>
  </si>
  <si>
    <t>833.01</t>
  </si>
  <si>
    <t>2022-08-28 12:47:15</t>
  </si>
  <si>
    <t>2671954</t>
  </si>
  <si>
    <t>花莲布洛湾大饭店</t>
  </si>
  <si>
    <t>GUO GENGI</t>
  </si>
  <si>
    <t>169.00</t>
  </si>
  <si>
    <t>2022-08-29 14:32:30</t>
  </si>
  <si>
    <t>2672283</t>
  </si>
  <si>
    <t>格林豪泰(天津站前广场智选店)</t>
  </si>
  <si>
    <t>121.00</t>
  </si>
  <si>
    <t>2022-08-29 20:37:33</t>
  </si>
  <si>
    <t>2672301</t>
  </si>
  <si>
    <t>CHEN LIANGFEI</t>
  </si>
  <si>
    <t>2022-08-29 20:54:08</t>
  </si>
  <si>
    <t>2672525</t>
  </si>
  <si>
    <t>广州珀丽酒店</t>
  </si>
  <si>
    <t>380.00</t>
  </si>
  <si>
    <t>2022-08-30 01:36:06</t>
  </si>
  <si>
    <t>2672621</t>
  </si>
  <si>
    <t>尚客优酒店(江阴敔山湾店)</t>
  </si>
  <si>
    <t>140.00</t>
  </si>
  <si>
    <t>2022-08-30 07:03:44</t>
  </si>
  <si>
    <t>2672684</t>
  </si>
  <si>
    <t>台北悠逸商旅</t>
  </si>
  <si>
    <t>HSU CHINMENG</t>
  </si>
  <si>
    <t>514.00</t>
  </si>
  <si>
    <t>2022-08-30 08:59:39</t>
  </si>
  <si>
    <t>2672806</t>
  </si>
  <si>
    <t>尚客优精选酒店(大新汽车站店)</t>
  </si>
  <si>
    <t>105.00</t>
  </si>
  <si>
    <t>2022-08-30 11:14:11</t>
  </si>
  <si>
    <t>2672821</t>
  </si>
  <si>
    <t>2022-08-30 11:29:39</t>
  </si>
  <si>
    <t>2672880</t>
  </si>
  <si>
    <t>贝尔蒙特马尼拉酒店</t>
  </si>
  <si>
    <t>White Ken</t>
  </si>
  <si>
    <t>276.00</t>
  </si>
  <si>
    <t>2022-08-30 12:08:50</t>
  </si>
  <si>
    <t>菲律宾</t>
  </si>
  <si>
    <t>2672964</t>
  </si>
  <si>
    <t>海口宝华海景大酒店</t>
  </si>
  <si>
    <t>371.00</t>
  </si>
  <si>
    <t>2022-08-30 13:14:06</t>
  </si>
  <si>
    <t>2673136</t>
  </si>
  <si>
    <t>尚客优连锁酒店（大同火车站店）</t>
  </si>
  <si>
    <t>79.00</t>
  </si>
  <si>
    <t>2022-08-30 15:48:34</t>
  </si>
  <si>
    <t>2673144</t>
  </si>
  <si>
    <t>IU酒店(毕节草海店)</t>
  </si>
  <si>
    <t>127.00</t>
  </si>
  <si>
    <t>2022-08-30 16:03:52</t>
  </si>
  <si>
    <t>2673287</t>
  </si>
  <si>
    <t>尚客优酒店(象州石龙店)</t>
  </si>
  <si>
    <t>113.00</t>
  </si>
  <si>
    <t>2022-08-30 18:23:57</t>
  </si>
  <si>
    <t>2673317</t>
  </si>
  <si>
    <t>IU酒店(贵阳金阳世纪城购物中心店)</t>
  </si>
  <si>
    <t>139.00</t>
  </si>
  <si>
    <t>2022-08-30 19:00:26</t>
  </si>
  <si>
    <t>2673400</t>
  </si>
  <si>
    <t>格林豪泰(邳州新苏中心福州路店)</t>
  </si>
  <si>
    <t>135.00</t>
  </si>
  <si>
    <t>2022-08-30 20:37:32</t>
  </si>
  <si>
    <t>2673444</t>
  </si>
  <si>
    <t>锦江之星品尚(南京葛塘地铁站美利广场店)</t>
  </si>
  <si>
    <t>235.00</t>
  </si>
  <si>
    <t>2022-08-30 21:20:29</t>
  </si>
  <si>
    <t>2673505</t>
  </si>
  <si>
    <t>无锡新湖铂尔曼大酒店</t>
  </si>
  <si>
    <t>594.00</t>
  </si>
  <si>
    <t>2022-08-30 22:06:37</t>
  </si>
  <si>
    <t>2673562</t>
  </si>
  <si>
    <t>广州礼顿酒店</t>
  </si>
  <si>
    <t>473.00</t>
  </si>
  <si>
    <t>2022-08-30 23:03:30</t>
  </si>
  <si>
    <t>2673564</t>
  </si>
  <si>
    <t>764.00</t>
  </si>
  <si>
    <t>2022-08-30 23:03:50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</si>
</sst>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44804</v>
      </c>
      <c r="H2" s="4">
        <v>1</v>
      </c>
      <c r="I2" s="4">
        <v>1</v>
      </c>
      <c r="J2" s="4">
        <v>1</v>
      </c>
      <c r="K2" s="4" t="s">
        <v>30</v>
      </c>
      <c r="L2" s="4">
        <v>589</v>
      </c>
      <c r="M2" s="4">
        <v>589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44777</v>
      </c>
      <c r="S2" s="6">
        <v>44819</v>
      </c>
      <c r="T2" s="4" t="s">
        <v>34</v>
      </c>
      <c r="U2" s="4">
        <v>589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44802</v>
      </c>
      <c r="G3" s="6">
        <v>44804</v>
      </c>
      <c r="H3" s="4">
        <v>1</v>
      </c>
      <c r="I3" s="4">
        <v>2</v>
      </c>
      <c r="J3" s="4">
        <v>2</v>
      </c>
      <c r="K3" s="4" t="s">
        <v>30</v>
      </c>
      <c r="L3" s="4">
        <v>1398</v>
      </c>
      <c r="M3" s="4">
        <v>1398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44780</v>
      </c>
      <c r="S3" s="6">
        <v>44819</v>
      </c>
      <c r="T3" s="4" t="s">
        <v>34</v>
      </c>
      <c r="U3" s="4">
        <v>1398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44803</v>
      </c>
      <c r="G4" s="6">
        <v>44804</v>
      </c>
      <c r="H4" s="4">
        <v>1</v>
      </c>
      <c r="I4" s="4">
        <v>1</v>
      </c>
      <c r="J4" s="4">
        <v>1</v>
      </c>
      <c r="K4" s="4" t="s">
        <v>30</v>
      </c>
      <c r="L4" s="4">
        <v>414</v>
      </c>
      <c r="M4" s="4">
        <v>414</v>
      </c>
      <c r="N4" s="4" t="s">
        <v>43</v>
      </c>
      <c r="O4" s="4" t="s">
        <v>32</v>
      </c>
      <c r="P4" s="4" t="s">
        <v>33</v>
      </c>
      <c r="Q4" s="4">
        <v>0</v>
      </c>
      <c r="R4" s="7">
        <v>44782</v>
      </c>
      <c r="S4" s="6">
        <v>44819</v>
      </c>
      <c r="T4" s="4" t="s">
        <v>34</v>
      </c>
      <c r="U4" s="4">
        <v>414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44800</v>
      </c>
      <c r="G5" s="6">
        <v>44804</v>
      </c>
      <c r="H5" s="4">
        <v>1</v>
      </c>
      <c r="I5" s="4">
        <v>4</v>
      </c>
      <c r="J5" s="4">
        <v>4</v>
      </c>
      <c r="K5" s="4" t="s">
        <v>30</v>
      </c>
      <c r="L5" s="4">
        <v>352</v>
      </c>
      <c r="M5" s="4">
        <v>352</v>
      </c>
      <c r="N5" s="4" t="s">
        <v>47</v>
      </c>
      <c r="O5" s="4" t="s">
        <v>32</v>
      </c>
      <c r="P5" s="4" t="s">
        <v>33</v>
      </c>
      <c r="Q5" s="4">
        <v>0</v>
      </c>
      <c r="R5" s="7">
        <v>44795</v>
      </c>
      <c r="S5" s="6">
        <v>44819</v>
      </c>
      <c r="T5" s="4" t="s">
        <v>34</v>
      </c>
      <c r="U5" s="4">
        <v>352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44803</v>
      </c>
      <c r="G6" s="6">
        <v>44804</v>
      </c>
      <c r="H6" s="4">
        <v>1</v>
      </c>
      <c r="I6" s="4">
        <v>1</v>
      </c>
      <c r="J6" s="4">
        <v>1</v>
      </c>
      <c r="K6" s="4" t="s">
        <v>30</v>
      </c>
      <c r="L6" s="4">
        <v>279</v>
      </c>
      <c r="M6" s="4">
        <v>279</v>
      </c>
      <c r="N6" s="4" t="s">
        <v>52</v>
      </c>
      <c r="O6" s="4" t="s">
        <v>32</v>
      </c>
      <c r="P6" s="4" t="s">
        <v>33</v>
      </c>
      <c r="Q6" s="4">
        <v>0</v>
      </c>
      <c r="R6" s="7">
        <v>44797</v>
      </c>
      <c r="S6" s="6">
        <v>44819</v>
      </c>
      <c r="T6" s="4" t="s">
        <v>34</v>
      </c>
      <c r="U6" s="4">
        <v>279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44798</v>
      </c>
      <c r="G7" s="6">
        <v>44804</v>
      </c>
      <c r="H7" s="4">
        <v>1</v>
      </c>
      <c r="I7" s="4">
        <v>6</v>
      </c>
      <c r="J7" s="4">
        <v>6</v>
      </c>
      <c r="K7" s="4" t="s">
        <v>30</v>
      </c>
      <c r="L7" s="4">
        <v>1068</v>
      </c>
      <c r="M7" s="4">
        <v>1068</v>
      </c>
      <c r="N7" s="4" t="s">
        <v>56</v>
      </c>
      <c r="O7" s="4" t="s">
        <v>32</v>
      </c>
      <c r="P7" s="4" t="s">
        <v>33</v>
      </c>
      <c r="Q7" s="4">
        <v>0</v>
      </c>
      <c r="R7" s="7">
        <v>44797</v>
      </c>
      <c r="S7" s="6">
        <v>44819</v>
      </c>
      <c r="T7" s="4" t="s">
        <v>34</v>
      </c>
      <c r="U7" s="4">
        <v>1068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44802</v>
      </c>
      <c r="G8" s="6">
        <v>44804</v>
      </c>
      <c r="H8" s="4">
        <v>1</v>
      </c>
      <c r="I8" s="4">
        <v>2</v>
      </c>
      <c r="J8" s="4">
        <v>2</v>
      </c>
      <c r="K8" s="4" t="s">
        <v>30</v>
      </c>
      <c r="L8" s="4">
        <v>580</v>
      </c>
      <c r="M8" s="4">
        <v>580</v>
      </c>
      <c r="N8" s="4" t="s">
        <v>60</v>
      </c>
      <c r="O8" s="4" t="s">
        <v>32</v>
      </c>
      <c r="P8" s="4" t="s">
        <v>33</v>
      </c>
      <c r="Q8" s="4">
        <v>0</v>
      </c>
      <c r="R8" s="7">
        <v>44800</v>
      </c>
      <c r="S8" s="6">
        <v>44819</v>
      </c>
      <c r="T8" s="4" t="s">
        <v>34</v>
      </c>
      <c r="U8" s="4">
        <v>580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44803</v>
      </c>
      <c r="G9" s="6">
        <v>44804</v>
      </c>
      <c r="H9" s="4">
        <v>1</v>
      </c>
      <c r="I9" s="4">
        <v>1</v>
      </c>
      <c r="J9" s="4">
        <v>1</v>
      </c>
      <c r="K9" s="4" t="s">
        <v>30</v>
      </c>
      <c r="L9" s="4">
        <v>287</v>
      </c>
      <c r="M9" s="4">
        <v>287</v>
      </c>
      <c r="N9" s="4" t="s">
        <v>63</v>
      </c>
      <c r="O9" s="4" t="s">
        <v>32</v>
      </c>
      <c r="P9" s="4" t="s">
        <v>33</v>
      </c>
      <c r="Q9" s="4">
        <v>0</v>
      </c>
      <c r="R9" s="7">
        <v>44800</v>
      </c>
      <c r="S9" s="6">
        <v>44819</v>
      </c>
      <c r="T9" s="4" t="s">
        <v>34</v>
      </c>
      <c r="U9" s="4">
        <v>287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44801</v>
      </c>
      <c r="G10" s="6">
        <v>44804</v>
      </c>
      <c r="H10" s="4">
        <v>1</v>
      </c>
      <c r="I10" s="4">
        <v>3</v>
      </c>
      <c r="J10" s="4">
        <v>3</v>
      </c>
      <c r="K10" s="4" t="s">
        <v>30</v>
      </c>
      <c r="L10" s="4">
        <v>833</v>
      </c>
      <c r="M10" s="4">
        <v>833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44801</v>
      </c>
      <c r="S10" s="6">
        <v>44819</v>
      </c>
      <c r="T10" s="4" t="s">
        <v>34</v>
      </c>
      <c r="U10" s="4">
        <v>833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66</v>
      </c>
      <c r="E11" s="4" t="s">
        <v>70</v>
      </c>
      <c r="F11" s="6">
        <v>44801</v>
      </c>
      <c r="G11" s="6">
        <v>44804</v>
      </c>
      <c r="H11" s="4">
        <v>1</v>
      </c>
      <c r="I11" s="4">
        <v>3</v>
      </c>
      <c r="J11" s="4">
        <v>3</v>
      </c>
      <c r="K11" s="4" t="s">
        <v>30</v>
      </c>
      <c r="L11" s="4">
        <v>909</v>
      </c>
      <c r="M11" s="4">
        <v>909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44801</v>
      </c>
      <c r="S11" s="6">
        <v>44819</v>
      </c>
      <c r="T11" s="4" t="s">
        <v>34</v>
      </c>
      <c r="U11" s="4">
        <v>909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72</v>
      </c>
      <c r="D12" s="4" t="s">
        <v>66</v>
      </c>
      <c r="E12" s="4" t="s">
        <v>70</v>
      </c>
      <c r="F12" s="6">
        <v>44801</v>
      </c>
      <c r="G12" s="6">
        <v>44804</v>
      </c>
      <c r="H12" s="4">
        <v>1</v>
      </c>
      <c r="I12" s="4">
        <v>3</v>
      </c>
      <c r="J12" s="4">
        <v>3</v>
      </c>
      <c r="K12" s="4" t="s">
        <v>30</v>
      </c>
      <c r="L12" s="4">
        <v>-909</v>
      </c>
      <c r="M12" s="4">
        <v>-909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44801</v>
      </c>
      <c r="S12" s="6">
        <v>44819</v>
      </c>
      <c r="T12" s="4" t="s">
        <v>34</v>
      </c>
      <c r="U12" s="4">
        <v>-909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44803</v>
      </c>
      <c r="G13" s="6">
        <v>44804</v>
      </c>
      <c r="H13" s="4">
        <v>1</v>
      </c>
      <c r="I13" s="4">
        <v>1</v>
      </c>
      <c r="J13" s="4">
        <v>1</v>
      </c>
      <c r="K13" s="4" t="s">
        <v>30</v>
      </c>
      <c r="L13" s="4">
        <v>169</v>
      </c>
      <c r="M13" s="4">
        <v>169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44802</v>
      </c>
      <c r="S13" s="6">
        <v>44819</v>
      </c>
      <c r="T13" s="4" t="s">
        <v>34</v>
      </c>
      <c r="U13" s="4">
        <v>169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44803</v>
      </c>
      <c r="G14" s="6">
        <v>44804</v>
      </c>
      <c r="H14" s="4">
        <v>1</v>
      </c>
      <c r="I14" s="4">
        <v>1</v>
      </c>
      <c r="J14" s="4">
        <v>1</v>
      </c>
      <c r="K14" s="4" t="s">
        <v>30</v>
      </c>
      <c r="L14" s="4">
        <v>121</v>
      </c>
      <c r="M14" s="4">
        <v>121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44802</v>
      </c>
      <c r="S14" s="6">
        <v>44819</v>
      </c>
      <c r="T14" s="4" t="s">
        <v>34</v>
      </c>
      <c r="U14" s="4">
        <v>121</v>
      </c>
      <c r="V14" s="4">
        <v>0</v>
      </c>
      <c r="W14" s="4">
        <v>0</v>
      </c>
      <c r="X14" s="4" t="s">
        <v>35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44803</v>
      </c>
      <c r="G15" s="6">
        <v>44804</v>
      </c>
      <c r="H15" s="4">
        <v>1</v>
      </c>
      <c r="I15" s="4">
        <v>1</v>
      </c>
      <c r="J15" s="4">
        <v>1</v>
      </c>
      <c r="K15" s="4" t="s">
        <v>30</v>
      </c>
      <c r="L15" s="4">
        <v>169</v>
      </c>
      <c r="M15" s="4">
        <v>169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44802</v>
      </c>
      <c r="S15" s="6">
        <v>44819</v>
      </c>
      <c r="T15" s="4" t="s">
        <v>34</v>
      </c>
      <c r="U15" s="4">
        <v>169</v>
      </c>
      <c r="V15" s="4">
        <v>0</v>
      </c>
      <c r="W15" s="4">
        <v>0</v>
      </c>
      <c r="X15" s="4" t="s">
        <v>35</v>
      </c>
      <c r="Y15" s="4" t="s">
        <v>77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50</v>
      </c>
      <c r="E16" s="4" t="s">
        <v>86</v>
      </c>
      <c r="F16" s="6">
        <v>44803</v>
      </c>
      <c r="G16" s="6">
        <v>44804</v>
      </c>
      <c r="H16" s="4">
        <v>1</v>
      </c>
      <c r="I16" s="4">
        <v>1</v>
      </c>
      <c r="J16" s="4">
        <v>1</v>
      </c>
      <c r="K16" s="4" t="s">
        <v>30</v>
      </c>
      <c r="L16" s="4">
        <v>380</v>
      </c>
      <c r="M16" s="4">
        <v>380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44803</v>
      </c>
      <c r="S16" s="6">
        <v>44819</v>
      </c>
      <c r="T16" s="4" t="s">
        <v>34</v>
      </c>
      <c r="U16" s="4">
        <v>380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44803</v>
      </c>
      <c r="G17" s="6">
        <v>44804</v>
      </c>
      <c r="H17" s="4">
        <v>1</v>
      </c>
      <c r="I17" s="4">
        <v>1</v>
      </c>
      <c r="J17" s="4">
        <v>1</v>
      </c>
      <c r="K17" s="4" t="s">
        <v>30</v>
      </c>
      <c r="L17" s="4">
        <v>140</v>
      </c>
      <c r="M17" s="4">
        <v>140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44803</v>
      </c>
      <c r="S17" s="6">
        <v>44819</v>
      </c>
      <c r="T17" s="4" t="s">
        <v>34</v>
      </c>
      <c r="U17" s="4">
        <v>140</v>
      </c>
      <c r="V17" s="4">
        <v>0</v>
      </c>
      <c r="W17" s="4">
        <v>0</v>
      </c>
      <c r="X17" s="4" t="s">
        <v>35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44803</v>
      </c>
      <c r="G18" s="6">
        <v>44804</v>
      </c>
      <c r="H18" s="4">
        <v>1</v>
      </c>
      <c r="I18" s="4">
        <v>1</v>
      </c>
      <c r="J18" s="4">
        <v>1</v>
      </c>
      <c r="K18" s="4" t="s">
        <v>30</v>
      </c>
      <c r="L18" s="4">
        <v>514</v>
      </c>
      <c r="M18" s="4">
        <v>514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44803</v>
      </c>
      <c r="S18" s="6">
        <v>44819</v>
      </c>
      <c r="T18" s="4" t="s">
        <v>34</v>
      </c>
      <c r="U18" s="4">
        <v>514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46</v>
      </c>
      <c r="F19" s="6">
        <v>44803</v>
      </c>
      <c r="G19" s="6">
        <v>44804</v>
      </c>
      <c r="H19" s="4">
        <v>1</v>
      </c>
      <c r="I19" s="4">
        <v>1</v>
      </c>
      <c r="J19" s="4">
        <v>1</v>
      </c>
      <c r="K19" s="4" t="s">
        <v>30</v>
      </c>
      <c r="L19" s="4">
        <v>105</v>
      </c>
      <c r="M19" s="4">
        <v>105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44803</v>
      </c>
      <c r="S19" s="6">
        <v>44819</v>
      </c>
      <c r="T19" s="4" t="s">
        <v>34</v>
      </c>
      <c r="U19" s="4">
        <v>105</v>
      </c>
      <c r="V19" s="4">
        <v>0</v>
      </c>
      <c r="W19" s="4">
        <v>0</v>
      </c>
      <c r="X19" s="4" t="s">
        <v>35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98</v>
      </c>
      <c r="E20" s="4" t="s">
        <v>46</v>
      </c>
      <c r="F20" s="6">
        <v>44803</v>
      </c>
      <c r="G20" s="6">
        <v>44804</v>
      </c>
      <c r="H20" s="4">
        <v>1</v>
      </c>
      <c r="I20" s="4">
        <v>1</v>
      </c>
      <c r="J20" s="4">
        <v>1</v>
      </c>
      <c r="K20" s="4" t="s">
        <v>30</v>
      </c>
      <c r="L20" s="4">
        <v>105</v>
      </c>
      <c r="M20" s="4">
        <v>105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44803</v>
      </c>
      <c r="S20" s="6">
        <v>44819</v>
      </c>
      <c r="T20" s="4" t="s">
        <v>34</v>
      </c>
      <c r="U20" s="4">
        <v>105</v>
      </c>
      <c r="V20" s="4">
        <v>0</v>
      </c>
      <c r="W20" s="4">
        <v>0</v>
      </c>
      <c r="X20" s="4" t="s">
        <v>35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44803</v>
      </c>
      <c r="G21" s="6">
        <v>44804</v>
      </c>
      <c r="H21" s="4">
        <v>1</v>
      </c>
      <c r="I21" s="4">
        <v>1</v>
      </c>
      <c r="J21" s="4">
        <v>1</v>
      </c>
      <c r="K21" s="4" t="s">
        <v>30</v>
      </c>
      <c r="L21" s="4">
        <v>276</v>
      </c>
      <c r="M21" s="4">
        <v>276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44803</v>
      </c>
      <c r="S21" s="6">
        <v>44819</v>
      </c>
      <c r="T21" s="4" t="s">
        <v>34</v>
      </c>
      <c r="U21" s="4">
        <v>276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44803</v>
      </c>
      <c r="G22" s="6">
        <v>44804</v>
      </c>
      <c r="H22" s="4">
        <v>1</v>
      </c>
      <c r="I22" s="4">
        <v>1</v>
      </c>
      <c r="J22" s="4">
        <v>1</v>
      </c>
      <c r="K22" s="4" t="s">
        <v>30</v>
      </c>
      <c r="L22" s="4">
        <v>371</v>
      </c>
      <c r="M22" s="4">
        <v>371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44803</v>
      </c>
      <c r="S22" s="6">
        <v>44819</v>
      </c>
      <c r="T22" s="4" t="s">
        <v>34</v>
      </c>
      <c r="U22" s="4">
        <v>371</v>
      </c>
      <c r="V22" s="4">
        <v>0</v>
      </c>
      <c r="W22" s="4">
        <v>0</v>
      </c>
      <c r="X22" s="4" t="s">
        <v>112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44803</v>
      </c>
      <c r="G23" s="6">
        <v>44804</v>
      </c>
      <c r="H23" s="4">
        <v>1</v>
      </c>
      <c r="I23" s="4">
        <v>1</v>
      </c>
      <c r="J23" s="4">
        <v>1</v>
      </c>
      <c r="K23" s="4" t="s">
        <v>30</v>
      </c>
      <c r="L23" s="4">
        <v>79</v>
      </c>
      <c r="M23" s="4">
        <v>79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44803</v>
      </c>
      <c r="S23" s="6">
        <v>44819</v>
      </c>
      <c r="T23" s="4" t="s">
        <v>34</v>
      </c>
      <c r="U23" s="4">
        <v>79</v>
      </c>
      <c r="V23" s="4">
        <v>0</v>
      </c>
      <c r="W23" s="4">
        <v>0</v>
      </c>
      <c r="X23" s="4" t="s">
        <v>35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44803</v>
      </c>
      <c r="G24" s="6">
        <v>44804</v>
      </c>
      <c r="H24" s="4">
        <v>1</v>
      </c>
      <c r="I24" s="4">
        <v>1</v>
      </c>
      <c r="J24" s="4">
        <v>1</v>
      </c>
      <c r="K24" s="4" t="s">
        <v>30</v>
      </c>
      <c r="L24" s="4">
        <v>127</v>
      </c>
      <c r="M24" s="4">
        <v>127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44803</v>
      </c>
      <c r="S24" s="6">
        <v>44819</v>
      </c>
      <c r="T24" s="4" t="s">
        <v>34</v>
      </c>
      <c r="U24" s="4">
        <v>127</v>
      </c>
      <c r="V24" s="4">
        <v>0</v>
      </c>
      <c r="W24" s="4">
        <v>0</v>
      </c>
      <c r="X24" s="4" t="s">
        <v>35</v>
      </c>
      <c r="Y24" s="4" t="s">
        <v>123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44803</v>
      </c>
      <c r="G25" s="6">
        <v>44804</v>
      </c>
      <c r="H25" s="4">
        <v>1</v>
      </c>
      <c r="I25" s="4">
        <v>1</v>
      </c>
      <c r="J25" s="4">
        <v>1</v>
      </c>
      <c r="K25" s="4" t="s">
        <v>30</v>
      </c>
      <c r="L25" s="4">
        <v>113</v>
      </c>
      <c r="M25" s="4">
        <v>113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44803</v>
      </c>
      <c r="S25" s="6">
        <v>44819</v>
      </c>
      <c r="T25" s="4" t="s">
        <v>34</v>
      </c>
      <c r="U25" s="4">
        <v>113</v>
      </c>
      <c r="V25" s="4">
        <v>0</v>
      </c>
      <c r="W25" s="4">
        <v>0</v>
      </c>
      <c r="X25" s="4" t="s">
        <v>35</v>
      </c>
      <c r="Y25" s="4" t="s">
        <v>128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44803</v>
      </c>
      <c r="G26" s="6">
        <v>44804</v>
      </c>
      <c r="H26" s="4">
        <v>1</v>
      </c>
      <c r="I26" s="4">
        <v>1</v>
      </c>
      <c r="J26" s="4">
        <v>1</v>
      </c>
      <c r="K26" s="4" t="s">
        <v>30</v>
      </c>
      <c r="L26" s="4">
        <v>139</v>
      </c>
      <c r="M26" s="4">
        <v>139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44803</v>
      </c>
      <c r="S26" s="6">
        <v>44819</v>
      </c>
      <c r="T26" s="4" t="s">
        <v>34</v>
      </c>
      <c r="U26" s="4">
        <v>139</v>
      </c>
      <c r="V26" s="4">
        <v>0</v>
      </c>
      <c r="W26" s="4">
        <v>0</v>
      </c>
      <c r="X26" s="4" t="s">
        <v>35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98</v>
      </c>
      <c r="E27" s="4" t="s">
        <v>46</v>
      </c>
      <c r="F27" s="6">
        <v>44803</v>
      </c>
      <c r="G27" s="6">
        <v>44804</v>
      </c>
      <c r="H27" s="4">
        <v>1</v>
      </c>
      <c r="I27" s="4">
        <v>1</v>
      </c>
      <c r="J27" s="4">
        <v>1</v>
      </c>
      <c r="K27" s="4" t="s">
        <v>30</v>
      </c>
      <c r="L27" s="4">
        <v>105</v>
      </c>
      <c r="M27" s="4">
        <v>105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44803</v>
      </c>
      <c r="S27" s="6">
        <v>44819</v>
      </c>
      <c r="T27" s="4" t="s">
        <v>34</v>
      </c>
      <c r="U27" s="4">
        <v>105</v>
      </c>
      <c r="V27" s="4">
        <v>0</v>
      </c>
      <c r="W27" s="4">
        <v>0</v>
      </c>
      <c r="X27" s="4" t="s">
        <v>35</v>
      </c>
      <c r="Y27" s="4" t="s">
        <v>136</v>
      </c>
    </row>
    <row r="28" s="4" customFormat="1" spans="1:25">
      <c r="A28" s="4" t="s">
        <v>137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44803</v>
      </c>
      <c r="G28" s="6">
        <v>44804</v>
      </c>
      <c r="H28" s="4">
        <v>1</v>
      </c>
      <c r="I28" s="4">
        <v>1</v>
      </c>
      <c r="J28" s="4">
        <v>1</v>
      </c>
      <c r="K28" s="4" t="s">
        <v>30</v>
      </c>
      <c r="L28" s="4">
        <v>135</v>
      </c>
      <c r="M28" s="4">
        <v>135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44803</v>
      </c>
      <c r="S28" s="6">
        <v>44819</v>
      </c>
      <c r="T28" s="4" t="s">
        <v>34</v>
      </c>
      <c r="U28" s="4">
        <v>135</v>
      </c>
      <c r="V28" s="4">
        <v>0</v>
      </c>
      <c r="W28" s="4">
        <v>0</v>
      </c>
      <c r="X28" s="4" t="s">
        <v>35</v>
      </c>
      <c r="Y28" s="4" t="s">
        <v>141</v>
      </c>
    </row>
    <row r="29" s="4" customFormat="1" spans="1:25">
      <c r="A29" s="4" t="s">
        <v>134</v>
      </c>
      <c r="B29" s="4" t="s">
        <v>26</v>
      </c>
      <c r="C29" s="4" t="s">
        <v>72</v>
      </c>
      <c r="D29" s="4" t="s">
        <v>98</v>
      </c>
      <c r="E29" s="4" t="s">
        <v>46</v>
      </c>
      <c r="F29" s="6">
        <v>44803</v>
      </c>
      <c r="G29" s="6">
        <v>44804</v>
      </c>
      <c r="H29" s="4">
        <v>1</v>
      </c>
      <c r="I29" s="4">
        <v>1</v>
      </c>
      <c r="J29" s="4">
        <v>1</v>
      </c>
      <c r="K29" s="4" t="s">
        <v>30</v>
      </c>
      <c r="L29" s="4">
        <v>-105</v>
      </c>
      <c r="M29" s="4">
        <v>-105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44803</v>
      </c>
      <c r="S29" s="6">
        <v>44819</v>
      </c>
      <c r="T29" s="4" t="s">
        <v>34</v>
      </c>
      <c r="U29" s="4">
        <v>-105</v>
      </c>
      <c r="V29" s="4">
        <v>0</v>
      </c>
      <c r="W29" s="4">
        <v>0</v>
      </c>
      <c r="X29" s="4" t="s">
        <v>35</v>
      </c>
      <c r="Y29" s="4" t="s">
        <v>136</v>
      </c>
    </row>
    <row r="30" s="4" customFormat="1" spans="1:25">
      <c r="A30" s="4" t="s">
        <v>142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44803</v>
      </c>
      <c r="G30" s="6">
        <v>44804</v>
      </c>
      <c r="H30" s="4">
        <v>1</v>
      </c>
      <c r="I30" s="4">
        <v>1</v>
      </c>
      <c r="J30" s="4">
        <v>1</v>
      </c>
      <c r="K30" s="4" t="s">
        <v>30</v>
      </c>
      <c r="L30" s="4">
        <v>235</v>
      </c>
      <c r="M30" s="4">
        <v>235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44803</v>
      </c>
      <c r="S30" s="6">
        <v>44819</v>
      </c>
      <c r="T30" s="4" t="s">
        <v>34</v>
      </c>
      <c r="U30" s="4">
        <v>235</v>
      </c>
      <c r="V30" s="4">
        <v>0</v>
      </c>
      <c r="W30" s="4">
        <v>0</v>
      </c>
      <c r="X30" s="4" t="s">
        <v>35</v>
      </c>
      <c r="Y30" s="4" t="s">
        <v>146</v>
      </c>
    </row>
    <row r="31" s="4" customFormat="1" spans="1:25">
      <c r="A31" s="4" t="s">
        <v>49</v>
      </c>
      <c r="B31" s="4" t="s">
        <v>26</v>
      </c>
      <c r="C31" s="4" t="s">
        <v>72</v>
      </c>
      <c r="D31" s="4" t="s">
        <v>50</v>
      </c>
      <c r="E31" s="4" t="s">
        <v>51</v>
      </c>
      <c r="F31" s="6">
        <v>44803</v>
      </c>
      <c r="G31" s="6">
        <v>44804</v>
      </c>
      <c r="H31" s="4">
        <v>1</v>
      </c>
      <c r="I31" s="4">
        <v>1</v>
      </c>
      <c r="J31" s="4">
        <v>1</v>
      </c>
      <c r="K31" s="4" t="s">
        <v>30</v>
      </c>
      <c r="L31" s="4">
        <v>-279</v>
      </c>
      <c r="M31" s="4">
        <v>-279</v>
      </c>
      <c r="N31" s="4" t="s">
        <v>52</v>
      </c>
      <c r="O31" s="4" t="s">
        <v>32</v>
      </c>
      <c r="P31" s="4" t="s">
        <v>33</v>
      </c>
      <c r="Q31" s="4">
        <v>0</v>
      </c>
      <c r="R31" s="7">
        <v>44797</v>
      </c>
      <c r="S31" s="6">
        <v>44819</v>
      </c>
      <c r="T31" s="4" t="s">
        <v>34</v>
      </c>
      <c r="U31" s="4">
        <v>-279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44803</v>
      </c>
      <c r="G32" s="6">
        <v>44804</v>
      </c>
      <c r="H32" s="4">
        <v>1</v>
      </c>
      <c r="I32" s="4">
        <v>1</v>
      </c>
      <c r="J32" s="4">
        <v>1</v>
      </c>
      <c r="K32" s="4" t="s">
        <v>30</v>
      </c>
      <c r="L32" s="4">
        <v>594</v>
      </c>
      <c r="M32" s="4">
        <v>594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44803</v>
      </c>
      <c r="S32" s="6">
        <v>44819</v>
      </c>
      <c r="T32" s="4" t="s">
        <v>34</v>
      </c>
      <c r="U32" s="4">
        <v>594</v>
      </c>
      <c r="V32" s="4">
        <v>0</v>
      </c>
      <c r="W32" s="4">
        <v>0</v>
      </c>
      <c r="X32" s="4" t="s">
        <v>35</v>
      </c>
      <c r="Y32" s="4" t="s">
        <v>151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44803</v>
      </c>
      <c r="G33" s="6">
        <v>44804</v>
      </c>
      <c r="H33" s="4">
        <v>1</v>
      </c>
      <c r="I33" s="4">
        <v>1</v>
      </c>
      <c r="J33" s="4">
        <v>1</v>
      </c>
      <c r="K33" s="4" t="s">
        <v>30</v>
      </c>
      <c r="L33" s="4">
        <v>473</v>
      </c>
      <c r="M33" s="4">
        <v>473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44803</v>
      </c>
      <c r="S33" s="6">
        <v>44819</v>
      </c>
      <c r="T33" s="4" t="s">
        <v>34</v>
      </c>
      <c r="U33" s="4">
        <v>473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156</v>
      </c>
      <c r="B34" s="4" t="s">
        <v>26</v>
      </c>
      <c r="C34" s="4" t="s">
        <v>27</v>
      </c>
      <c r="D34" s="4" t="s">
        <v>50</v>
      </c>
      <c r="E34" s="4" t="s">
        <v>86</v>
      </c>
      <c r="F34" s="6">
        <v>44803</v>
      </c>
      <c r="G34" s="6">
        <v>44804</v>
      </c>
      <c r="H34" s="4">
        <v>2</v>
      </c>
      <c r="I34" s="4">
        <v>1</v>
      </c>
      <c r="J34" s="4">
        <v>2</v>
      </c>
      <c r="K34" s="4" t="s">
        <v>30</v>
      </c>
      <c r="L34" s="4">
        <v>764</v>
      </c>
      <c r="M34" s="4">
        <v>764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44803</v>
      </c>
      <c r="S34" s="6">
        <v>44819</v>
      </c>
      <c r="T34" s="4" t="s">
        <v>34</v>
      </c>
      <c r="U34" s="4">
        <v>764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158</v>
      </c>
      <c r="B35" s="4" t="s">
        <v>26</v>
      </c>
      <c r="C35" s="4" t="s">
        <v>159</v>
      </c>
      <c r="D35" s="4" t="s">
        <v>160</v>
      </c>
      <c r="E35" s="4" t="s">
        <v>161</v>
      </c>
      <c r="F35" s="6">
        <v>44774</v>
      </c>
      <c r="G35" s="6">
        <v>44775</v>
      </c>
      <c r="H35" s="4">
        <v>1</v>
      </c>
      <c r="I35" s="4">
        <v>1</v>
      </c>
      <c r="J35" s="4">
        <v>1</v>
      </c>
      <c r="K35" s="4" t="s">
        <v>30</v>
      </c>
      <c r="L35" s="4">
        <v>-174</v>
      </c>
      <c r="M35" s="4">
        <v>-174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44774</v>
      </c>
      <c r="S35" s="6">
        <v>44819</v>
      </c>
      <c r="T35" s="4"/>
      <c r="U35" s="4">
        <v>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163</v>
      </c>
      <c r="B36" s="4" t="s">
        <v>26</v>
      </c>
      <c r="C36" s="4" t="s">
        <v>159</v>
      </c>
      <c r="D36" s="4" t="s">
        <v>164</v>
      </c>
      <c r="E36" s="4" t="s">
        <v>165</v>
      </c>
      <c r="F36" s="6">
        <v>44779</v>
      </c>
      <c r="G36" s="6">
        <v>44780</v>
      </c>
      <c r="H36" s="4">
        <v>3</v>
      </c>
      <c r="I36" s="4">
        <v>1</v>
      </c>
      <c r="J36" s="4">
        <v>3</v>
      </c>
      <c r="K36" s="4" t="s">
        <v>30</v>
      </c>
      <c r="L36" s="4">
        <v>-456</v>
      </c>
      <c r="M36" s="4">
        <v>-456</v>
      </c>
      <c r="N36" s="4" t="s">
        <v>166</v>
      </c>
      <c r="O36" s="4" t="s">
        <v>32</v>
      </c>
      <c r="P36" s="4" t="s">
        <v>33</v>
      </c>
      <c r="Q36" s="4">
        <v>0</v>
      </c>
      <c r="R36" s="7">
        <v>44779</v>
      </c>
      <c r="S36" s="6">
        <v>44819</v>
      </c>
      <c r="T36" s="4"/>
      <c r="U36" s="4">
        <v>0</v>
      </c>
      <c r="V36" s="4">
        <v>0</v>
      </c>
      <c r="W36" s="4">
        <v>0</v>
      </c>
      <c r="X36" s="4" t="s">
        <v>35</v>
      </c>
      <c r="Y36" s="4" t="s">
        <v>167</v>
      </c>
    </row>
    <row r="37" s="4" customFormat="1" spans="1:25">
      <c r="A37" s="4" t="s">
        <v>168</v>
      </c>
      <c r="B37" s="4" t="s">
        <v>26</v>
      </c>
      <c r="C37" s="4" t="s">
        <v>159</v>
      </c>
      <c r="D37" s="4" t="s">
        <v>169</v>
      </c>
      <c r="E37" s="4" t="s">
        <v>170</v>
      </c>
      <c r="F37" s="6">
        <v>44784</v>
      </c>
      <c r="G37" s="6">
        <v>44785</v>
      </c>
      <c r="H37" s="4">
        <v>1</v>
      </c>
      <c r="I37" s="4">
        <v>1</v>
      </c>
      <c r="J37" s="4">
        <v>1</v>
      </c>
      <c r="K37" s="4" t="s">
        <v>30</v>
      </c>
      <c r="L37" s="4">
        <v>-142</v>
      </c>
      <c r="M37" s="4">
        <v>-142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44784</v>
      </c>
      <c r="S37" s="6">
        <v>44819</v>
      </c>
      <c r="T37" s="4"/>
      <c r="U37" s="4">
        <v>0</v>
      </c>
      <c r="V37" s="4">
        <v>0</v>
      </c>
      <c r="W37" s="4">
        <v>0</v>
      </c>
      <c r="X37" s="4" t="s">
        <v>35</v>
      </c>
      <c r="Y37" s="4" t="s">
        <v>172</v>
      </c>
    </row>
    <row r="38" s="4" customFormat="1" spans="1:25">
      <c r="A38" s="4" t="s">
        <v>173</v>
      </c>
      <c r="B38" s="4" t="s">
        <v>26</v>
      </c>
      <c r="C38" s="4" t="s">
        <v>159</v>
      </c>
      <c r="D38" s="4" t="s">
        <v>174</v>
      </c>
      <c r="E38" s="4" t="s">
        <v>175</v>
      </c>
      <c r="F38" s="6">
        <v>44796</v>
      </c>
      <c r="G38" s="6">
        <v>44797</v>
      </c>
      <c r="H38" s="4">
        <v>1</v>
      </c>
      <c r="I38" s="4">
        <v>1</v>
      </c>
      <c r="J38" s="4">
        <v>1</v>
      </c>
      <c r="K38" s="4" t="s">
        <v>30</v>
      </c>
      <c r="L38" s="4">
        <v>-90</v>
      </c>
      <c r="M38" s="4">
        <v>-90</v>
      </c>
      <c r="N38" s="4" t="s">
        <v>176</v>
      </c>
      <c r="O38" s="4" t="s">
        <v>32</v>
      </c>
      <c r="P38" s="4" t="s">
        <v>33</v>
      </c>
      <c r="Q38" s="4">
        <v>0</v>
      </c>
      <c r="R38" s="7">
        <v>44796</v>
      </c>
      <c r="S38" s="6">
        <v>44819</v>
      </c>
      <c r="T38" s="4"/>
      <c r="U38" s="4">
        <v>0</v>
      </c>
      <c r="V38" s="4">
        <v>0</v>
      </c>
      <c r="W38" s="4">
        <v>0</v>
      </c>
      <c r="X38" s="4" t="s">
        <v>35</v>
      </c>
      <c r="Y38" s="4" t="s">
        <v>177</v>
      </c>
    </row>
    <row r="39" s="4" customFormat="1" spans="1:25">
      <c r="A39" s="4" t="s">
        <v>178</v>
      </c>
      <c r="B39" s="4" t="s">
        <v>26</v>
      </c>
      <c r="C39" s="4" t="s">
        <v>159</v>
      </c>
      <c r="D39" s="4" t="s">
        <v>179</v>
      </c>
      <c r="E39" s="4" t="s">
        <v>180</v>
      </c>
      <c r="F39" s="6">
        <v>44800</v>
      </c>
      <c r="G39" s="6">
        <v>44801</v>
      </c>
      <c r="H39" s="4">
        <v>1</v>
      </c>
      <c r="I39" s="4">
        <v>1</v>
      </c>
      <c r="J39" s="4">
        <v>1</v>
      </c>
      <c r="K39" s="4" t="s">
        <v>30</v>
      </c>
      <c r="L39" s="4">
        <v>-152</v>
      </c>
      <c r="M39" s="4">
        <v>-152</v>
      </c>
      <c r="N39" s="4" t="s">
        <v>181</v>
      </c>
      <c r="O39" s="4" t="s">
        <v>32</v>
      </c>
      <c r="P39" s="4" t="s">
        <v>33</v>
      </c>
      <c r="Q39" s="4">
        <v>0</v>
      </c>
      <c r="R39" s="7">
        <v>44800</v>
      </c>
      <c r="S39" s="6">
        <v>44819</v>
      </c>
      <c r="T39" s="4"/>
      <c r="U39" s="4">
        <v>0</v>
      </c>
      <c r="V39" s="4">
        <v>0</v>
      </c>
      <c r="W39" s="4">
        <v>0</v>
      </c>
      <c r="X39" s="4" t="s">
        <v>35</v>
      </c>
      <c r="Y39" s="4" t="s">
        <v>182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5"/>
  <sheetViews>
    <sheetView tabSelected="1" topLeftCell="A7" workbookViewId="0">
      <selection activeCell="A43" sqref="A43:C4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183</v>
      </c>
    </row>
    <row r="2" s="4" customFormat="1" spans="1:9">
      <c r="A2" s="5">
        <v>18631197002</v>
      </c>
      <c r="B2" s="6">
        <v>44803</v>
      </c>
      <c r="C2" s="6">
        <v>44804</v>
      </c>
      <c r="D2" s="4">
        <v>589</v>
      </c>
      <c r="E2" s="4" t="str">
        <f>VLOOKUP(A2,HOP!A:L,12,0)</f>
        <v>589.00</v>
      </c>
      <c r="F2" s="4" t="str">
        <f>VLOOKUP(A2,HOP!A:C,3,0)</f>
        <v>2644316</v>
      </c>
      <c r="G2" s="4">
        <f>D2-E2</f>
        <v>0</v>
      </c>
      <c r="H2" s="4" t="str">
        <f>$H$1&amp;F2</f>
        <v>，2644316</v>
      </c>
      <c r="I2" s="4" t="str">
        <f>VLOOKUP(A2,HOP!A:U,21,0)</f>
        <v>直连</v>
      </c>
    </row>
    <row r="3" s="4" customFormat="1" spans="1:9">
      <c r="A3" s="5">
        <v>18661962731</v>
      </c>
      <c r="B3" s="6">
        <v>44802</v>
      </c>
      <c r="C3" s="6">
        <v>44804</v>
      </c>
      <c r="D3" s="4">
        <v>1398</v>
      </c>
      <c r="E3" s="4" t="str">
        <f>VLOOKUP(A3,HOP!A:L,12,0)</f>
        <v>1398.00</v>
      </c>
      <c r="F3" s="4" t="str">
        <f>VLOOKUP(A3,HOP!A:C,3,0)</f>
        <v>2647075</v>
      </c>
      <c r="G3" s="4">
        <f t="shared" ref="G3:G36" si="0">D3-E3</f>
        <v>0</v>
      </c>
      <c r="H3" s="4" t="str">
        <f t="shared" ref="H3:H36" si="1">$H$1&amp;F3</f>
        <v>，2647075</v>
      </c>
      <c r="I3" s="4" t="str">
        <f>VLOOKUP(A3,HOP!A:U,21,0)</f>
        <v>直连</v>
      </c>
    </row>
    <row r="4" s="4" customFormat="1" spans="1:9">
      <c r="A4" s="5">
        <v>18696945876</v>
      </c>
      <c r="B4" s="6">
        <v>44803</v>
      </c>
      <c r="C4" s="6">
        <v>44804</v>
      </c>
      <c r="D4" s="4">
        <v>414</v>
      </c>
      <c r="E4" s="4" t="str">
        <f>VLOOKUP(A4,HOP!A:L,12,0)</f>
        <v>414.00</v>
      </c>
      <c r="F4" s="4" t="str">
        <f>VLOOKUP(A4,HOP!A:C,3,0)</f>
        <v>2649880</v>
      </c>
      <c r="G4" s="4">
        <f t="shared" si="0"/>
        <v>0</v>
      </c>
      <c r="H4" s="4" t="str">
        <f t="shared" si="1"/>
        <v>，2649880</v>
      </c>
      <c r="I4" s="4" t="str">
        <f>VLOOKUP(A4,HOP!A:U,21,0)</f>
        <v>直连</v>
      </c>
    </row>
    <row r="5" s="4" customFormat="1" spans="1:9">
      <c r="A5" s="5">
        <v>999218835579842</v>
      </c>
      <c r="B5" s="6">
        <v>44800</v>
      </c>
      <c r="C5" s="6">
        <v>44804</v>
      </c>
      <c r="D5" s="4">
        <v>352</v>
      </c>
      <c r="E5" s="4" t="str">
        <f>VLOOKUP(A5,HOP!A:L,12,0)</f>
        <v>352.00</v>
      </c>
      <c r="F5" s="4" t="str">
        <f>VLOOKUP(A5,HOP!A:C,3,0)</f>
        <v>2663228</v>
      </c>
      <c r="G5" s="4">
        <f t="shared" si="0"/>
        <v>0</v>
      </c>
      <c r="H5" s="4" t="str">
        <f t="shared" si="1"/>
        <v>，2663228</v>
      </c>
      <c r="I5" s="4" t="str">
        <f>VLOOKUP(A5,HOP!A:U,21,0)</f>
        <v>直连</v>
      </c>
    </row>
    <row r="6" s="4" customFormat="1" hidden="1" spans="1:9">
      <c r="A6" s="5">
        <v>999218857730210</v>
      </c>
      <c r="B6" s="6">
        <v>44803</v>
      </c>
      <c r="C6" s="6">
        <v>44804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999218860875526</v>
      </c>
      <c r="B7" s="6">
        <v>44798</v>
      </c>
      <c r="C7" s="6">
        <v>44804</v>
      </c>
      <c r="D7" s="4">
        <v>1068</v>
      </c>
      <c r="E7" s="4" t="str">
        <f>VLOOKUP(A7,HOP!A:L,12,0)</f>
        <v>1068.00</v>
      </c>
      <c r="F7" s="4" t="str">
        <f>VLOOKUP(A7,HOP!A:C,3,0)</f>
        <v>2666203</v>
      </c>
      <c r="G7" s="4">
        <f t="shared" si="0"/>
        <v>0</v>
      </c>
      <c r="H7" s="4" t="str">
        <f t="shared" si="1"/>
        <v>，2666203</v>
      </c>
      <c r="I7" s="4" t="str">
        <f>VLOOKUP(A7,HOP!A:U,21,0)</f>
        <v>直连</v>
      </c>
    </row>
    <row r="8" s="4" customFormat="1" spans="1:9">
      <c r="A8" s="5">
        <v>999218887583617</v>
      </c>
      <c r="B8" s="6">
        <v>44802</v>
      </c>
      <c r="C8" s="6">
        <v>44804</v>
      </c>
      <c r="D8" s="4">
        <v>580</v>
      </c>
      <c r="E8" s="4" t="str">
        <f>VLOOKUP(A8,HOP!A:L,12,0)</f>
        <v>580.00</v>
      </c>
      <c r="F8" s="4" t="str">
        <f>VLOOKUP(A8,HOP!A:C,3,0)</f>
        <v>2670117</v>
      </c>
      <c r="G8" s="4">
        <f t="shared" si="0"/>
        <v>0</v>
      </c>
      <c r="H8" s="4" t="str">
        <f t="shared" si="1"/>
        <v>，2670117</v>
      </c>
      <c r="I8" s="4" t="str">
        <f>VLOOKUP(A8,HOP!A:U,21,0)</f>
        <v>直连</v>
      </c>
    </row>
    <row r="9" s="4" customFormat="1" spans="1:9">
      <c r="A9" s="5">
        <v>999218887670690</v>
      </c>
      <c r="B9" s="6">
        <v>44803</v>
      </c>
      <c r="C9" s="6">
        <v>44804</v>
      </c>
      <c r="D9" s="4">
        <v>287</v>
      </c>
      <c r="E9" s="4" t="str">
        <f>VLOOKUP(A9,HOP!A:L,12,0)</f>
        <v>287.00</v>
      </c>
      <c r="F9" s="4" t="str">
        <f>VLOOKUP(A9,HOP!A:C,3,0)</f>
        <v>2670146</v>
      </c>
      <c r="G9" s="4">
        <f t="shared" si="0"/>
        <v>0</v>
      </c>
      <c r="H9" s="4" t="str">
        <f t="shared" si="1"/>
        <v>，2670146</v>
      </c>
      <c r="I9" s="4" t="str">
        <f>VLOOKUP(A9,HOP!A:U,21,0)</f>
        <v>直连</v>
      </c>
    </row>
    <row r="10" s="4" customFormat="1" spans="1:9">
      <c r="A10" s="5">
        <v>18889635463</v>
      </c>
      <c r="B10" s="6">
        <v>44801</v>
      </c>
      <c r="C10" s="6">
        <v>44804</v>
      </c>
      <c r="D10" s="4">
        <v>833</v>
      </c>
      <c r="E10" s="4" t="str">
        <f>VLOOKUP(A10,HOP!A:L,12,0)</f>
        <v>833.01</v>
      </c>
      <c r="F10" s="4" t="str">
        <f>VLOOKUP(A10,HOP!A:C,3,0)</f>
        <v>2670854</v>
      </c>
      <c r="G10" s="4">
        <f t="shared" si="0"/>
        <v>-0.00999999999999091</v>
      </c>
      <c r="H10" s="4" t="str">
        <f t="shared" si="1"/>
        <v>，2670854</v>
      </c>
      <c r="I10" s="4" t="str">
        <f>VLOOKUP(A10,HOP!A:U,21,0)</f>
        <v>直连</v>
      </c>
    </row>
    <row r="11" s="4" customFormat="1" hidden="1" spans="1:9">
      <c r="A11" s="5">
        <v>18889663778</v>
      </c>
      <c r="B11" s="6">
        <v>44801</v>
      </c>
      <c r="C11" s="6">
        <v>44804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18904105091</v>
      </c>
      <c r="B12" s="6">
        <v>44803</v>
      </c>
      <c r="C12" s="6">
        <v>44804</v>
      </c>
      <c r="D12" s="4">
        <v>169</v>
      </c>
      <c r="E12" s="4" t="str">
        <f>VLOOKUP(A12,HOP!A:L,12,0)</f>
        <v>169.00</v>
      </c>
      <c r="F12" s="4" t="str">
        <f>VLOOKUP(A12,HOP!A:C,3,0)</f>
        <v>2671954</v>
      </c>
      <c r="G12" s="4">
        <f t="shared" si="0"/>
        <v>0</v>
      </c>
      <c r="H12" s="4" t="str">
        <f t="shared" si="1"/>
        <v>，2671954</v>
      </c>
      <c r="I12" s="4" t="str">
        <f>VLOOKUP(A12,HOP!A:U,21,0)</f>
        <v>直连</v>
      </c>
    </row>
    <row r="13" s="4" customFormat="1" spans="1:9">
      <c r="A13" s="5">
        <v>999218906467826</v>
      </c>
      <c r="B13" s="6">
        <v>44803</v>
      </c>
      <c r="C13" s="6">
        <v>44804</v>
      </c>
      <c r="D13" s="4">
        <v>121</v>
      </c>
      <c r="E13" s="4" t="str">
        <f>VLOOKUP(A13,HOP!A:L,12,0)</f>
        <v>121.00</v>
      </c>
      <c r="F13" s="4" t="str">
        <f>VLOOKUP(A13,HOP!A:C,3,0)</f>
        <v>2672283</v>
      </c>
      <c r="G13" s="4">
        <f t="shared" si="0"/>
        <v>0</v>
      </c>
      <c r="H13" s="4" t="str">
        <f t="shared" si="1"/>
        <v>，2672283</v>
      </c>
      <c r="I13" s="4" t="str">
        <f>VLOOKUP(A13,HOP!A:U,21,0)</f>
        <v>直连</v>
      </c>
    </row>
    <row r="14" s="4" customFormat="1" spans="1:9">
      <c r="A14" s="5">
        <v>18906524430</v>
      </c>
      <c r="B14" s="6">
        <v>44803</v>
      </c>
      <c r="C14" s="6">
        <v>44804</v>
      </c>
      <c r="D14" s="4">
        <v>169</v>
      </c>
      <c r="E14" s="4" t="str">
        <f>VLOOKUP(A14,HOP!A:L,12,0)</f>
        <v>169.00</v>
      </c>
      <c r="F14" s="4" t="str">
        <f>VLOOKUP(A14,HOP!A:C,3,0)</f>
        <v>2672301</v>
      </c>
      <c r="G14" s="4">
        <f t="shared" si="0"/>
        <v>0</v>
      </c>
      <c r="H14" s="4" t="str">
        <f t="shared" si="1"/>
        <v>，2672301</v>
      </c>
      <c r="I14" s="4" t="str">
        <f>VLOOKUP(A14,HOP!A:U,21,0)</f>
        <v>直连</v>
      </c>
    </row>
    <row r="15" s="4" customFormat="1" spans="1:9">
      <c r="A15" s="5">
        <v>18907607924</v>
      </c>
      <c r="B15" s="6">
        <v>44803</v>
      </c>
      <c r="C15" s="6">
        <v>44804</v>
      </c>
      <c r="D15" s="4">
        <v>380</v>
      </c>
      <c r="E15" s="4" t="str">
        <f>VLOOKUP(A15,HOP!A:L,12,0)</f>
        <v>380.00</v>
      </c>
      <c r="F15" s="4" t="str">
        <f>VLOOKUP(A15,HOP!A:C,3,0)</f>
        <v>2672525</v>
      </c>
      <c r="G15" s="4">
        <f t="shared" si="0"/>
        <v>0</v>
      </c>
      <c r="H15" s="4" t="str">
        <f t="shared" si="1"/>
        <v>，2672525</v>
      </c>
      <c r="I15" s="4" t="str">
        <f>VLOOKUP(A15,HOP!A:U,21,0)</f>
        <v>直连</v>
      </c>
    </row>
    <row r="16" s="4" customFormat="1" spans="1:9">
      <c r="A16" s="5">
        <v>999218907790791</v>
      </c>
      <c r="B16" s="6">
        <v>44803</v>
      </c>
      <c r="C16" s="6">
        <v>44804</v>
      </c>
      <c r="D16" s="4">
        <v>140</v>
      </c>
      <c r="E16" s="4" t="str">
        <f>VLOOKUP(A16,HOP!A:L,12,0)</f>
        <v>140.00</v>
      </c>
      <c r="F16" s="4" t="str">
        <f>VLOOKUP(A16,HOP!A:C,3,0)</f>
        <v>2672621</v>
      </c>
      <c r="G16" s="4">
        <f t="shared" si="0"/>
        <v>0</v>
      </c>
      <c r="H16" s="4" t="str">
        <f t="shared" si="1"/>
        <v>，2672621</v>
      </c>
      <c r="I16" s="4" t="str">
        <f>VLOOKUP(A16,HOP!A:U,21,0)</f>
        <v>直连</v>
      </c>
    </row>
    <row r="17" s="4" customFormat="1" spans="1:9">
      <c r="A17" s="5">
        <v>18907917467</v>
      </c>
      <c r="B17" s="6">
        <v>44803</v>
      </c>
      <c r="C17" s="6">
        <v>44804</v>
      </c>
      <c r="D17" s="4">
        <v>514</v>
      </c>
      <c r="E17" s="4" t="str">
        <f>VLOOKUP(A17,HOP!A:L,12,0)</f>
        <v>514.00</v>
      </c>
      <c r="F17" s="4" t="str">
        <f>VLOOKUP(A17,HOP!A:C,3,0)</f>
        <v>2672684</v>
      </c>
      <c r="G17" s="4">
        <f t="shared" si="0"/>
        <v>0</v>
      </c>
      <c r="H17" s="4" t="str">
        <f t="shared" si="1"/>
        <v>，2672684</v>
      </c>
      <c r="I17" s="4" t="str">
        <f>VLOOKUP(A17,HOP!A:U,21,0)</f>
        <v>直连</v>
      </c>
    </row>
    <row r="18" s="4" customFormat="1" spans="1:9">
      <c r="A18" s="5">
        <v>18908248485</v>
      </c>
      <c r="B18" s="6">
        <v>44803</v>
      </c>
      <c r="C18" s="6">
        <v>44804</v>
      </c>
      <c r="D18" s="4">
        <v>105</v>
      </c>
      <c r="E18" s="4" t="str">
        <f>VLOOKUP(A18,HOP!A:L,12,0)</f>
        <v>105.00</v>
      </c>
      <c r="F18" s="4" t="str">
        <f>VLOOKUP(A18,HOP!A:C,3,0)</f>
        <v>2672806</v>
      </c>
      <c r="G18" s="4">
        <f t="shared" si="0"/>
        <v>0</v>
      </c>
      <c r="H18" s="4" t="str">
        <f t="shared" si="1"/>
        <v>，2672806</v>
      </c>
      <c r="I18" s="4" t="str">
        <f>VLOOKUP(A18,HOP!A:U,21,0)</f>
        <v>直连</v>
      </c>
    </row>
    <row r="19" s="4" customFormat="1" spans="1:9">
      <c r="A19" s="5">
        <v>18908298749</v>
      </c>
      <c r="B19" s="6">
        <v>44803</v>
      </c>
      <c r="C19" s="6">
        <v>44804</v>
      </c>
      <c r="D19" s="4">
        <v>105</v>
      </c>
      <c r="E19" s="4" t="str">
        <f>VLOOKUP(A19,HOP!A:L,12,0)</f>
        <v>105.00</v>
      </c>
      <c r="F19" s="4" t="str">
        <f>VLOOKUP(A19,HOP!A:C,3,0)</f>
        <v>2672821</v>
      </c>
      <c r="G19" s="4">
        <f t="shared" si="0"/>
        <v>0</v>
      </c>
      <c r="H19" s="4" t="str">
        <f t="shared" si="1"/>
        <v>，2672821</v>
      </c>
      <c r="I19" s="4" t="str">
        <f>VLOOKUP(A19,HOP!A:U,21,0)</f>
        <v>直连</v>
      </c>
    </row>
    <row r="20" s="4" customFormat="1" spans="1:9">
      <c r="A20" s="5">
        <v>18908432610</v>
      </c>
      <c r="B20" s="6">
        <v>44803</v>
      </c>
      <c r="C20" s="6">
        <v>44804</v>
      </c>
      <c r="D20" s="4">
        <v>276</v>
      </c>
      <c r="E20" s="4" t="str">
        <f>VLOOKUP(A20,HOP!A:L,12,0)</f>
        <v>276.00</v>
      </c>
      <c r="F20" s="4" t="str">
        <f>VLOOKUP(A20,HOP!A:C,3,0)</f>
        <v>2672880</v>
      </c>
      <c r="G20" s="4">
        <f t="shared" si="0"/>
        <v>0</v>
      </c>
      <c r="H20" s="4" t="str">
        <f t="shared" si="1"/>
        <v>，2672880</v>
      </c>
      <c r="I20" s="4" t="str">
        <f>VLOOKUP(A20,HOP!A:U,21,0)</f>
        <v>直连</v>
      </c>
    </row>
    <row r="21" s="4" customFormat="1" spans="1:9">
      <c r="A21" s="5">
        <v>999218908660759</v>
      </c>
      <c r="B21" s="6">
        <v>44803</v>
      </c>
      <c r="C21" s="6">
        <v>44804</v>
      </c>
      <c r="D21" s="4">
        <v>371</v>
      </c>
      <c r="E21" s="4" t="str">
        <f>VLOOKUP(A21,HOP!A:L,12,0)</f>
        <v>371.00</v>
      </c>
      <c r="F21" s="4" t="str">
        <f>VLOOKUP(A21,HOP!A:C,3,0)</f>
        <v>2672964</v>
      </c>
      <c r="G21" s="4">
        <f t="shared" si="0"/>
        <v>0</v>
      </c>
      <c r="H21" s="4" t="str">
        <f t="shared" si="1"/>
        <v>，2672964</v>
      </c>
      <c r="I21" s="4" t="str">
        <f>VLOOKUP(A21,HOP!A:U,21,0)</f>
        <v>直连</v>
      </c>
    </row>
    <row r="22" s="4" customFormat="1" spans="1:9">
      <c r="A22" s="5">
        <v>18909134957</v>
      </c>
      <c r="B22" s="6">
        <v>44803</v>
      </c>
      <c r="C22" s="6">
        <v>44804</v>
      </c>
      <c r="D22" s="4">
        <v>79</v>
      </c>
      <c r="E22" s="4" t="str">
        <f>VLOOKUP(A22,HOP!A:L,12,0)</f>
        <v>79.00</v>
      </c>
      <c r="F22" s="4" t="str">
        <f>VLOOKUP(A22,HOP!A:C,3,0)</f>
        <v>2673136</v>
      </c>
      <c r="G22" s="4">
        <f t="shared" si="0"/>
        <v>0</v>
      </c>
      <c r="H22" s="4" t="str">
        <f t="shared" si="1"/>
        <v>，2673136</v>
      </c>
      <c r="I22" s="4" t="str">
        <f>VLOOKUP(A22,HOP!A:U,21,0)</f>
        <v>直连</v>
      </c>
    </row>
    <row r="23" s="4" customFormat="1" spans="1:9">
      <c r="A23" s="5">
        <v>18909181551</v>
      </c>
      <c r="B23" s="6">
        <v>44803</v>
      </c>
      <c r="C23" s="6">
        <v>44804</v>
      </c>
      <c r="D23" s="4">
        <v>127</v>
      </c>
      <c r="E23" s="4" t="str">
        <f>VLOOKUP(A23,HOP!A:L,12,0)</f>
        <v>127.00</v>
      </c>
      <c r="F23" s="4" t="str">
        <f>VLOOKUP(A23,HOP!A:C,3,0)</f>
        <v>2673144</v>
      </c>
      <c r="G23" s="4">
        <f t="shared" si="0"/>
        <v>0</v>
      </c>
      <c r="H23" s="4" t="str">
        <f t="shared" si="1"/>
        <v>，2673144</v>
      </c>
      <c r="I23" s="4" t="str">
        <f>VLOOKUP(A23,HOP!A:U,21,0)</f>
        <v>直连</v>
      </c>
    </row>
    <row r="24" s="4" customFormat="1" spans="1:9">
      <c r="A24" s="5">
        <v>18909637870</v>
      </c>
      <c r="B24" s="6">
        <v>44803</v>
      </c>
      <c r="C24" s="6">
        <v>44804</v>
      </c>
      <c r="D24" s="4">
        <v>113</v>
      </c>
      <c r="E24" s="4" t="str">
        <f>VLOOKUP(A24,HOP!A:L,12,0)</f>
        <v>113.00</v>
      </c>
      <c r="F24" s="4" t="str">
        <f>VLOOKUP(A24,HOP!A:C,3,0)</f>
        <v>2673287</v>
      </c>
      <c r="G24" s="4">
        <f t="shared" si="0"/>
        <v>0</v>
      </c>
      <c r="H24" s="4" t="str">
        <f t="shared" si="1"/>
        <v>，2673287</v>
      </c>
      <c r="I24" s="4" t="str">
        <f>VLOOKUP(A24,HOP!A:U,21,0)</f>
        <v>直连</v>
      </c>
    </row>
    <row r="25" s="4" customFormat="1" spans="1:9">
      <c r="A25" s="5">
        <v>18909759163</v>
      </c>
      <c r="B25" s="6">
        <v>44803</v>
      </c>
      <c r="C25" s="6">
        <v>44804</v>
      </c>
      <c r="D25" s="4">
        <v>139</v>
      </c>
      <c r="E25" s="4" t="str">
        <f>VLOOKUP(A25,HOP!A:L,12,0)</f>
        <v>139.00</v>
      </c>
      <c r="F25" s="4" t="str">
        <f>VLOOKUP(A25,HOP!A:C,3,0)</f>
        <v>2673317</v>
      </c>
      <c r="G25" s="4">
        <f t="shared" si="0"/>
        <v>0</v>
      </c>
      <c r="H25" s="4" t="str">
        <f t="shared" si="1"/>
        <v>，2673317</v>
      </c>
      <c r="I25" s="4" t="str">
        <f>VLOOKUP(A25,HOP!A:U,21,0)</f>
        <v>直连</v>
      </c>
    </row>
    <row r="26" s="4" customFormat="1" hidden="1" spans="1:9">
      <c r="A26" s="5">
        <v>18909809372</v>
      </c>
      <c r="B26" s="6">
        <v>44803</v>
      </c>
      <c r="C26" s="6">
        <v>44804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18910074622</v>
      </c>
      <c r="B27" s="6">
        <v>44803</v>
      </c>
      <c r="C27" s="6">
        <v>44804</v>
      </c>
      <c r="D27" s="4">
        <v>135</v>
      </c>
      <c r="E27" s="4" t="str">
        <f>VLOOKUP(A27,HOP!A:L,12,0)</f>
        <v>135.00</v>
      </c>
      <c r="F27" s="4" t="str">
        <f>VLOOKUP(A27,HOP!A:C,3,0)</f>
        <v>2673400</v>
      </c>
      <c r="G27" s="4">
        <f t="shared" si="0"/>
        <v>0</v>
      </c>
      <c r="H27" s="4" t="str">
        <f t="shared" si="1"/>
        <v>，2673400</v>
      </c>
      <c r="I27" s="4" t="str">
        <f>VLOOKUP(A27,HOP!A:U,21,0)</f>
        <v>直连</v>
      </c>
    </row>
    <row r="28" s="4" customFormat="1" spans="1:9">
      <c r="A28" s="5">
        <v>999218910214414</v>
      </c>
      <c r="B28" s="6">
        <v>44803</v>
      </c>
      <c r="C28" s="6">
        <v>44804</v>
      </c>
      <c r="D28" s="4">
        <v>235</v>
      </c>
      <c r="E28" s="4" t="str">
        <f>VLOOKUP(A28,HOP!A:L,12,0)</f>
        <v>235.00</v>
      </c>
      <c r="F28" s="4" t="str">
        <f>VLOOKUP(A28,HOP!A:C,3,0)</f>
        <v>2673444</v>
      </c>
      <c r="G28" s="4">
        <f t="shared" si="0"/>
        <v>0</v>
      </c>
      <c r="H28" s="4" t="str">
        <f t="shared" si="1"/>
        <v>，2673444</v>
      </c>
      <c r="I28" s="4" t="str">
        <f>VLOOKUP(A28,HOP!A:U,21,0)</f>
        <v>直连</v>
      </c>
    </row>
    <row r="29" s="4" customFormat="1" spans="1:9">
      <c r="A29" s="5">
        <v>18910362753</v>
      </c>
      <c r="B29" s="6">
        <v>44803</v>
      </c>
      <c r="C29" s="6">
        <v>44804</v>
      </c>
      <c r="D29" s="4">
        <v>594</v>
      </c>
      <c r="E29" s="4" t="str">
        <f>VLOOKUP(A29,HOP!A:L,12,0)</f>
        <v>594.00</v>
      </c>
      <c r="F29" s="4" t="str">
        <f>VLOOKUP(A29,HOP!A:C,3,0)</f>
        <v>2673505</v>
      </c>
      <c r="G29" s="4">
        <f t="shared" si="0"/>
        <v>0</v>
      </c>
      <c r="H29" s="4" t="str">
        <f t="shared" si="1"/>
        <v>，2673505</v>
      </c>
      <c r="I29" s="4" t="str">
        <f>VLOOKUP(A29,HOP!A:U,21,0)</f>
        <v>直连</v>
      </c>
    </row>
    <row r="30" s="4" customFormat="1" spans="1:9">
      <c r="A30" s="5">
        <v>999218910526500</v>
      </c>
      <c r="B30" s="6">
        <v>44803</v>
      </c>
      <c r="C30" s="6">
        <v>44804</v>
      </c>
      <c r="D30" s="4">
        <v>473</v>
      </c>
      <c r="E30" s="4" t="str">
        <f>VLOOKUP(A30,HOP!A:L,12,0)</f>
        <v>473.00</v>
      </c>
      <c r="F30" s="4" t="str">
        <f>VLOOKUP(A30,HOP!A:C,3,0)</f>
        <v>2673562</v>
      </c>
      <c r="G30" s="4">
        <f t="shared" si="0"/>
        <v>0</v>
      </c>
      <c r="H30" s="4" t="str">
        <f t="shared" si="1"/>
        <v>，2673562</v>
      </c>
      <c r="I30" s="4" t="str">
        <f>VLOOKUP(A30,HOP!A:U,21,0)</f>
        <v>直连</v>
      </c>
    </row>
    <row r="31" s="4" customFormat="1" spans="1:9">
      <c r="A31" s="5">
        <v>18910527236</v>
      </c>
      <c r="B31" s="6">
        <v>44803</v>
      </c>
      <c r="C31" s="6">
        <v>44804</v>
      </c>
      <c r="D31" s="4">
        <v>764</v>
      </c>
      <c r="E31" s="4" t="str">
        <f>VLOOKUP(A31,HOP!A:L,12,0)</f>
        <v>764.00</v>
      </c>
      <c r="F31" s="4" t="str">
        <f>VLOOKUP(A31,HOP!A:C,3,0)</f>
        <v>2673564</v>
      </c>
      <c r="G31" s="4">
        <f t="shared" si="0"/>
        <v>0</v>
      </c>
      <c r="H31" s="4" t="str">
        <f t="shared" si="1"/>
        <v>，2673564</v>
      </c>
      <c r="I31" s="4" t="str">
        <f>VLOOKUP(A31,HOP!A:U,21,0)</f>
        <v>直连</v>
      </c>
    </row>
    <row r="32" s="4" customFormat="1" spans="1:12">
      <c r="A32" s="5">
        <v>18587997396</v>
      </c>
      <c r="B32" s="6">
        <v>44774</v>
      </c>
      <c r="C32" s="6">
        <v>44775</v>
      </c>
      <c r="D32" s="4">
        <v>-174</v>
      </c>
      <c r="E32" s="4" t="e">
        <f>VLOOKUP(A32,HOP!A:L,12,0)</f>
        <v>#N/A</v>
      </c>
      <c r="F32" s="4">
        <v>2640382</v>
      </c>
      <c r="G32" s="4" t="e">
        <f t="shared" si="0"/>
        <v>#N/A</v>
      </c>
      <c r="H32" s="4" t="str">
        <f t="shared" si="1"/>
        <v>，2640382</v>
      </c>
      <c r="I32" s="4" t="e">
        <f>VLOOKUP(A32,HOP!A:U,21,0)</f>
        <v>#N/A</v>
      </c>
      <c r="J32" s="4" t="s">
        <v>184</v>
      </c>
      <c r="L32" s="4" t="s">
        <v>185</v>
      </c>
    </row>
    <row r="33" s="4" customFormat="1" spans="1:10">
      <c r="A33" s="5">
        <v>18651255569</v>
      </c>
      <c r="B33" s="6">
        <v>44779</v>
      </c>
      <c r="C33" s="6">
        <v>44780</v>
      </c>
      <c r="D33" s="4">
        <v>-456</v>
      </c>
      <c r="E33" s="4" t="e">
        <f>VLOOKUP(A33,HOP!A:L,12,0)</f>
        <v>#N/A</v>
      </c>
      <c r="F33" s="4">
        <v>2646132</v>
      </c>
      <c r="G33" s="4" t="e">
        <f t="shared" si="0"/>
        <v>#N/A</v>
      </c>
      <c r="H33" s="4" t="str">
        <f t="shared" si="1"/>
        <v>，2646132</v>
      </c>
      <c r="I33" s="4" t="e">
        <f>VLOOKUP(A33,HOP!A:U,21,0)</f>
        <v>#N/A</v>
      </c>
      <c r="J33" s="4" t="s">
        <v>186</v>
      </c>
    </row>
    <row r="34" s="4" customFormat="1" spans="1:10">
      <c r="A34" s="5">
        <v>18718324913</v>
      </c>
      <c r="B34" s="6">
        <v>44784</v>
      </c>
      <c r="C34" s="6">
        <v>44785</v>
      </c>
      <c r="D34" s="4">
        <v>-142</v>
      </c>
      <c r="E34" s="4" t="e">
        <f>VLOOKUP(A34,HOP!A:L,12,0)</f>
        <v>#N/A</v>
      </c>
      <c r="F34" s="4">
        <v>2652055</v>
      </c>
      <c r="G34" s="4" t="e">
        <f t="shared" si="0"/>
        <v>#N/A</v>
      </c>
      <c r="H34" s="4" t="str">
        <f t="shared" si="1"/>
        <v>，2652055</v>
      </c>
      <c r="I34" s="4" t="e">
        <f>VLOOKUP(A34,HOP!A:U,21,0)</f>
        <v>#N/A</v>
      </c>
      <c r="J34" s="4" t="s">
        <v>187</v>
      </c>
    </row>
    <row r="35" s="4" customFormat="1" spans="1:10">
      <c r="A35" s="5">
        <v>18848132281</v>
      </c>
      <c r="B35" s="6">
        <v>44796</v>
      </c>
      <c r="C35" s="6">
        <v>44797</v>
      </c>
      <c r="D35" s="4">
        <v>-90</v>
      </c>
      <c r="E35" s="4" t="e">
        <f>VLOOKUP(A35,HOP!A:L,12,0)</f>
        <v>#N/A</v>
      </c>
      <c r="F35" s="4">
        <v>2664625</v>
      </c>
      <c r="G35" s="4" t="e">
        <f t="shared" si="0"/>
        <v>#N/A</v>
      </c>
      <c r="H35" s="4" t="str">
        <f t="shared" si="1"/>
        <v>，2664625</v>
      </c>
      <c r="I35" s="4" t="e">
        <f>VLOOKUP(A35,HOP!A:U,21,0)</f>
        <v>#N/A</v>
      </c>
      <c r="J35" s="4" t="s">
        <v>188</v>
      </c>
    </row>
    <row r="36" s="4" customFormat="1" spans="1:10">
      <c r="A36" s="5">
        <v>18888436080</v>
      </c>
      <c r="B36" s="6">
        <v>44800</v>
      </c>
      <c r="C36" s="6">
        <v>44801</v>
      </c>
      <c r="D36" s="4">
        <v>-152</v>
      </c>
      <c r="E36" s="4" t="e">
        <f>VLOOKUP(A36,HOP!A:L,12,0)</f>
        <v>#N/A</v>
      </c>
      <c r="F36" s="4">
        <v>2670364</v>
      </c>
      <c r="G36" s="4" t="e">
        <f t="shared" si="0"/>
        <v>#N/A</v>
      </c>
      <c r="H36" s="4" t="str">
        <f t="shared" si="1"/>
        <v>，2670364</v>
      </c>
      <c r="I36" s="4" t="e">
        <f>VLOOKUP(A36,HOP!A:U,21,0)</f>
        <v>#N/A</v>
      </c>
      <c r="J36" s="4" t="s">
        <v>189</v>
      </c>
    </row>
    <row r="38" spans="4:4">
      <c r="D38" s="4">
        <f>SUM(D2:D37)</f>
        <v>9516</v>
      </c>
    </row>
    <row r="40" spans="4:4">
      <c r="D40" s="4" t="s">
        <v>190</v>
      </c>
    </row>
    <row r="43" spans="1:3">
      <c r="A43" s="4" t="s">
        <v>191</v>
      </c>
      <c r="C43" s="4">
        <v>9690</v>
      </c>
    </row>
    <row r="44" spans="1:3">
      <c r="A44" s="4" t="s">
        <v>192</v>
      </c>
      <c r="C44" s="4">
        <v>-174</v>
      </c>
    </row>
    <row r="45" spans="1:3">
      <c r="A45" s="4" t="s">
        <v>193</v>
      </c>
      <c r="C45" s="4">
        <f>SUBTOTAL(9,C43:C44)</f>
        <v>9516</v>
      </c>
    </row>
  </sheetData>
  <autoFilter ref="A1:XFD40">
    <filterColumn colId="3">
      <filters blank="1">
        <filter val="-90"/>
        <filter val="352"/>
        <filter val="-152"/>
        <filter val="113"/>
        <filter val="414"/>
        <filter val="514"/>
        <filter val="594"/>
        <filter val="-456"/>
        <filter val="9516"/>
        <filter val="1398"/>
        <filter val="121"/>
        <filter val="764"/>
        <filter val="127"/>
        <filter val="1068"/>
        <filter val="169"/>
        <filter val="371"/>
        <filter val="473"/>
        <filter val="833"/>
        <filter val="-174"/>
        <filter val="135"/>
        <filter val="235"/>
        <filter val="276"/>
        <filter val="79"/>
        <filter val="139"/>
        <filter val="140"/>
        <filter val="380"/>
        <filter val="580"/>
        <filter val="-142"/>
        <filter val="105"/>
        <filter val="287"/>
        <filter val="589"/>
        <filter val="951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194</v>
      </c>
      <c r="B1" s="2" t="s">
        <v>195</v>
      </c>
      <c r="C1" s="2" t="s">
        <v>196</v>
      </c>
      <c r="D1" s="2" t="s">
        <v>197</v>
      </c>
      <c r="E1" s="2" t="s">
        <v>13</v>
      </c>
      <c r="F1" s="2" t="s">
        <v>5</v>
      </c>
      <c r="G1" s="2" t="s">
        <v>6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  <c r="V1" s="2" t="s">
        <v>212</v>
      </c>
    </row>
    <row r="2" s="1" customFormat="1" spans="1:22">
      <c r="A2" s="3">
        <v>18631197002</v>
      </c>
      <c r="B2" s="1" t="s">
        <v>213</v>
      </c>
      <c r="C2" s="1" t="s">
        <v>214</v>
      </c>
      <c r="D2" s="1" t="s">
        <v>215</v>
      </c>
      <c r="E2" s="1" t="s">
        <v>216</v>
      </c>
      <c r="F2" s="1" t="s">
        <v>217</v>
      </c>
      <c r="G2" s="1" t="s">
        <v>218</v>
      </c>
      <c r="H2" s="1" t="s">
        <v>219</v>
      </c>
      <c r="I2" s="1" t="s">
        <v>220</v>
      </c>
      <c r="J2" s="1" t="s">
        <v>221</v>
      </c>
      <c r="K2" s="1" t="s">
        <v>220</v>
      </c>
      <c r="L2" s="1" t="s">
        <v>220</v>
      </c>
      <c r="M2" s="1" t="s">
        <v>222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226</v>
      </c>
      <c r="S2" s="1" t="s">
        <v>227</v>
      </c>
      <c r="T2" s="1" t="s">
        <v>228</v>
      </c>
      <c r="U2" s="1" t="s">
        <v>229</v>
      </c>
      <c r="V2" s="1" t="s">
        <v>230</v>
      </c>
    </row>
    <row r="3" s="1" customFormat="1" spans="1:22">
      <c r="A3" s="3">
        <v>18661962731</v>
      </c>
      <c r="B3" s="1" t="s">
        <v>231</v>
      </c>
      <c r="C3" s="1" t="s">
        <v>232</v>
      </c>
      <c r="D3" s="1" t="s">
        <v>233</v>
      </c>
      <c r="E3" s="1" t="s">
        <v>234</v>
      </c>
      <c r="F3" s="1" t="s">
        <v>235</v>
      </c>
      <c r="G3" s="1" t="s">
        <v>218</v>
      </c>
      <c r="H3" s="1" t="s">
        <v>219</v>
      </c>
      <c r="I3" s="1" t="s">
        <v>236</v>
      </c>
      <c r="J3" s="1" t="s">
        <v>221</v>
      </c>
      <c r="K3" s="1" t="s">
        <v>236</v>
      </c>
      <c r="L3" s="1" t="s">
        <v>236</v>
      </c>
      <c r="M3" s="1" t="s">
        <v>222</v>
      </c>
      <c r="N3" s="1" t="s">
        <v>222</v>
      </c>
      <c r="O3" s="1" t="s">
        <v>223</v>
      </c>
      <c r="P3" s="1" t="s">
        <v>224</v>
      </c>
      <c r="Q3" s="1" t="s">
        <v>225</v>
      </c>
      <c r="R3" s="1" t="s">
        <v>237</v>
      </c>
      <c r="S3" s="1" t="s">
        <v>227</v>
      </c>
      <c r="T3" s="1" t="s">
        <v>228</v>
      </c>
      <c r="U3" s="1" t="s">
        <v>229</v>
      </c>
      <c r="V3" s="1" t="s">
        <v>230</v>
      </c>
    </row>
    <row r="4" s="1" customFormat="1" spans="1:22">
      <c r="A4" s="3">
        <v>18696945876</v>
      </c>
      <c r="B4" s="1" t="s">
        <v>238</v>
      </c>
      <c r="C4" s="1" t="s">
        <v>239</v>
      </c>
      <c r="D4" s="1" t="s">
        <v>240</v>
      </c>
      <c r="E4" s="1" t="s">
        <v>241</v>
      </c>
      <c r="F4" s="1" t="s">
        <v>217</v>
      </c>
      <c r="G4" s="1" t="s">
        <v>218</v>
      </c>
      <c r="H4" s="1" t="s">
        <v>219</v>
      </c>
      <c r="I4" s="1" t="s">
        <v>242</v>
      </c>
      <c r="J4" s="1" t="s">
        <v>221</v>
      </c>
      <c r="K4" s="1" t="s">
        <v>242</v>
      </c>
      <c r="L4" s="1" t="s">
        <v>242</v>
      </c>
      <c r="M4" s="1" t="s">
        <v>222</v>
      </c>
      <c r="N4" s="1" t="s">
        <v>222</v>
      </c>
      <c r="O4" s="1" t="s">
        <v>223</v>
      </c>
      <c r="P4" s="1" t="s">
        <v>224</v>
      </c>
      <c r="Q4" s="1" t="s">
        <v>225</v>
      </c>
      <c r="R4" s="1" t="s">
        <v>243</v>
      </c>
      <c r="S4" s="1" t="s">
        <v>227</v>
      </c>
      <c r="T4" s="1" t="s">
        <v>228</v>
      </c>
      <c r="U4" s="1" t="s">
        <v>229</v>
      </c>
      <c r="V4" s="1" t="s">
        <v>230</v>
      </c>
    </row>
    <row r="5" s="1" customFormat="1" spans="1:22">
      <c r="A5" s="3">
        <v>999218835579842</v>
      </c>
      <c r="B5" s="1" t="s">
        <v>244</v>
      </c>
      <c r="C5" s="1" t="s">
        <v>245</v>
      </c>
      <c r="D5" s="1" t="s">
        <v>246</v>
      </c>
      <c r="E5" s="1" t="s">
        <v>47</v>
      </c>
      <c r="F5" s="1" t="s">
        <v>247</v>
      </c>
      <c r="G5" s="1" t="s">
        <v>218</v>
      </c>
      <c r="H5" s="1" t="s">
        <v>219</v>
      </c>
      <c r="I5" s="1" t="s">
        <v>248</v>
      </c>
      <c r="J5" s="1" t="s">
        <v>221</v>
      </c>
      <c r="K5" s="1" t="s">
        <v>248</v>
      </c>
      <c r="L5" s="1" t="s">
        <v>248</v>
      </c>
      <c r="M5" s="1" t="s">
        <v>222</v>
      </c>
      <c r="N5" s="1" t="s">
        <v>222</v>
      </c>
      <c r="O5" s="1" t="s">
        <v>223</v>
      </c>
      <c r="P5" s="1" t="s">
        <v>224</v>
      </c>
      <c r="Q5" s="1" t="s">
        <v>225</v>
      </c>
      <c r="R5" s="1" t="s">
        <v>249</v>
      </c>
      <c r="S5" s="1" t="s">
        <v>227</v>
      </c>
      <c r="T5" s="1" t="s">
        <v>228</v>
      </c>
      <c r="U5" s="1" t="s">
        <v>229</v>
      </c>
      <c r="V5" s="1" t="s">
        <v>230</v>
      </c>
    </row>
    <row r="6" s="1" customFormat="1" spans="1:22">
      <c r="A6" s="3">
        <v>999218860875526</v>
      </c>
      <c r="B6" s="1" t="s">
        <v>250</v>
      </c>
      <c r="C6" s="1" t="s">
        <v>251</v>
      </c>
      <c r="D6" s="1" t="s">
        <v>252</v>
      </c>
      <c r="E6" s="1" t="s">
        <v>56</v>
      </c>
      <c r="F6" s="1" t="s">
        <v>253</v>
      </c>
      <c r="G6" s="1" t="s">
        <v>218</v>
      </c>
      <c r="H6" s="1" t="s">
        <v>219</v>
      </c>
      <c r="I6" s="1" t="s">
        <v>254</v>
      </c>
      <c r="J6" s="1" t="s">
        <v>221</v>
      </c>
      <c r="K6" s="1" t="s">
        <v>254</v>
      </c>
      <c r="L6" s="1" t="s">
        <v>254</v>
      </c>
      <c r="M6" s="1" t="s">
        <v>222</v>
      </c>
      <c r="N6" s="1" t="s">
        <v>222</v>
      </c>
      <c r="O6" s="1" t="s">
        <v>223</v>
      </c>
      <c r="P6" s="1" t="s">
        <v>224</v>
      </c>
      <c r="Q6" s="1" t="s">
        <v>225</v>
      </c>
      <c r="R6" s="1" t="s">
        <v>255</v>
      </c>
      <c r="S6" s="1" t="s">
        <v>227</v>
      </c>
      <c r="T6" s="1" t="s">
        <v>228</v>
      </c>
      <c r="U6" s="1" t="s">
        <v>229</v>
      </c>
      <c r="V6" s="1" t="s">
        <v>230</v>
      </c>
    </row>
    <row r="7" s="1" customFormat="1" spans="1:22">
      <c r="A7" s="3">
        <v>999218887583617</v>
      </c>
      <c r="B7" s="1" t="s">
        <v>247</v>
      </c>
      <c r="C7" s="1" t="s">
        <v>256</v>
      </c>
      <c r="D7" s="1" t="s">
        <v>257</v>
      </c>
      <c r="E7" s="1" t="s">
        <v>60</v>
      </c>
      <c r="F7" s="1" t="s">
        <v>235</v>
      </c>
      <c r="G7" s="1" t="s">
        <v>218</v>
      </c>
      <c r="H7" s="1" t="s">
        <v>219</v>
      </c>
      <c r="I7" s="1" t="s">
        <v>258</v>
      </c>
      <c r="J7" s="1" t="s">
        <v>221</v>
      </c>
      <c r="K7" s="1" t="s">
        <v>258</v>
      </c>
      <c r="L7" s="1" t="s">
        <v>258</v>
      </c>
      <c r="M7" s="1" t="s">
        <v>222</v>
      </c>
      <c r="N7" s="1" t="s">
        <v>222</v>
      </c>
      <c r="O7" s="1" t="s">
        <v>223</v>
      </c>
      <c r="P7" s="1" t="s">
        <v>224</v>
      </c>
      <c r="Q7" s="1" t="s">
        <v>225</v>
      </c>
      <c r="R7" s="1" t="s">
        <v>259</v>
      </c>
      <c r="S7" s="1" t="s">
        <v>227</v>
      </c>
      <c r="T7" s="1" t="s">
        <v>228</v>
      </c>
      <c r="U7" s="1" t="s">
        <v>229</v>
      </c>
      <c r="V7" s="1" t="s">
        <v>230</v>
      </c>
    </row>
    <row r="8" s="1" customFormat="1" spans="1:22">
      <c r="A8" s="3">
        <v>999218887670690</v>
      </c>
      <c r="B8" s="1" t="s">
        <v>247</v>
      </c>
      <c r="C8" s="1" t="s">
        <v>260</v>
      </c>
      <c r="D8" s="1" t="s">
        <v>257</v>
      </c>
      <c r="E8" s="1" t="s">
        <v>63</v>
      </c>
      <c r="F8" s="1" t="s">
        <v>217</v>
      </c>
      <c r="G8" s="1" t="s">
        <v>218</v>
      </c>
      <c r="H8" s="1" t="s">
        <v>219</v>
      </c>
      <c r="I8" s="1" t="s">
        <v>261</v>
      </c>
      <c r="J8" s="1" t="s">
        <v>221</v>
      </c>
      <c r="K8" s="1" t="s">
        <v>261</v>
      </c>
      <c r="L8" s="1" t="s">
        <v>261</v>
      </c>
      <c r="M8" s="1" t="s">
        <v>222</v>
      </c>
      <c r="N8" s="1" t="s">
        <v>222</v>
      </c>
      <c r="O8" s="1" t="s">
        <v>223</v>
      </c>
      <c r="P8" s="1" t="s">
        <v>224</v>
      </c>
      <c r="Q8" s="1" t="s">
        <v>225</v>
      </c>
      <c r="R8" s="1" t="s">
        <v>262</v>
      </c>
      <c r="S8" s="1" t="s">
        <v>227</v>
      </c>
      <c r="T8" s="1" t="s">
        <v>228</v>
      </c>
      <c r="U8" s="1" t="s">
        <v>229</v>
      </c>
      <c r="V8" s="1" t="s">
        <v>230</v>
      </c>
    </row>
    <row r="9" s="1" customFormat="1" spans="1:22">
      <c r="A9" s="3">
        <v>18889635463</v>
      </c>
      <c r="B9" s="1" t="s">
        <v>263</v>
      </c>
      <c r="C9" s="1" t="s">
        <v>264</v>
      </c>
      <c r="D9" s="1" t="s">
        <v>265</v>
      </c>
      <c r="E9" s="1" t="s">
        <v>68</v>
      </c>
      <c r="F9" s="1" t="s">
        <v>263</v>
      </c>
      <c r="G9" s="1" t="s">
        <v>218</v>
      </c>
      <c r="H9" s="1" t="s">
        <v>219</v>
      </c>
      <c r="I9" s="1" t="s">
        <v>266</v>
      </c>
      <c r="J9" s="1" t="s">
        <v>221</v>
      </c>
      <c r="K9" s="1" t="s">
        <v>266</v>
      </c>
      <c r="L9" s="1" t="s">
        <v>266</v>
      </c>
      <c r="M9" s="1" t="s">
        <v>222</v>
      </c>
      <c r="N9" s="1" t="s">
        <v>222</v>
      </c>
      <c r="O9" s="1" t="s">
        <v>223</v>
      </c>
      <c r="P9" s="1" t="s">
        <v>224</v>
      </c>
      <c r="Q9" s="1" t="s">
        <v>225</v>
      </c>
      <c r="R9" s="1" t="s">
        <v>267</v>
      </c>
      <c r="S9" s="1" t="s">
        <v>227</v>
      </c>
      <c r="T9" s="1" t="s">
        <v>228</v>
      </c>
      <c r="U9" s="1" t="s">
        <v>229</v>
      </c>
      <c r="V9" s="1" t="s">
        <v>230</v>
      </c>
    </row>
    <row r="10" s="1" customFormat="1" spans="1:22">
      <c r="A10" s="3">
        <v>18904105091</v>
      </c>
      <c r="B10" s="1" t="s">
        <v>235</v>
      </c>
      <c r="C10" s="1" t="s">
        <v>268</v>
      </c>
      <c r="D10" s="1" t="s">
        <v>269</v>
      </c>
      <c r="E10" s="1" t="s">
        <v>270</v>
      </c>
      <c r="F10" s="1" t="s">
        <v>217</v>
      </c>
      <c r="G10" s="1" t="s">
        <v>218</v>
      </c>
      <c r="H10" s="1" t="s">
        <v>219</v>
      </c>
      <c r="I10" s="1" t="s">
        <v>271</v>
      </c>
      <c r="J10" s="1" t="s">
        <v>221</v>
      </c>
      <c r="K10" s="1" t="s">
        <v>271</v>
      </c>
      <c r="L10" s="1" t="s">
        <v>271</v>
      </c>
      <c r="M10" s="1" t="s">
        <v>222</v>
      </c>
      <c r="N10" s="1" t="s">
        <v>222</v>
      </c>
      <c r="O10" s="1" t="s">
        <v>223</v>
      </c>
      <c r="P10" s="1" t="s">
        <v>224</v>
      </c>
      <c r="Q10" s="1" t="s">
        <v>225</v>
      </c>
      <c r="R10" s="1" t="s">
        <v>272</v>
      </c>
      <c r="S10" s="1" t="s">
        <v>227</v>
      </c>
      <c r="T10" s="1" t="s">
        <v>228</v>
      </c>
      <c r="U10" s="1" t="s">
        <v>229</v>
      </c>
      <c r="V10" s="1" t="s">
        <v>230</v>
      </c>
    </row>
    <row r="11" s="1" customFormat="1" spans="1:22">
      <c r="A11" s="3">
        <v>999218906467826</v>
      </c>
      <c r="B11" s="1" t="s">
        <v>235</v>
      </c>
      <c r="C11" s="1" t="s">
        <v>273</v>
      </c>
      <c r="D11" s="1" t="s">
        <v>274</v>
      </c>
      <c r="E11" s="1" t="s">
        <v>81</v>
      </c>
      <c r="F11" s="1" t="s">
        <v>217</v>
      </c>
      <c r="G11" s="1" t="s">
        <v>218</v>
      </c>
      <c r="H11" s="1" t="s">
        <v>219</v>
      </c>
      <c r="I11" s="1" t="s">
        <v>275</v>
      </c>
      <c r="J11" s="1" t="s">
        <v>221</v>
      </c>
      <c r="K11" s="1" t="s">
        <v>275</v>
      </c>
      <c r="L11" s="1" t="s">
        <v>275</v>
      </c>
      <c r="M11" s="1" t="s">
        <v>222</v>
      </c>
      <c r="N11" s="1" t="s">
        <v>222</v>
      </c>
      <c r="O11" s="1" t="s">
        <v>223</v>
      </c>
      <c r="P11" s="1" t="s">
        <v>224</v>
      </c>
      <c r="Q11" s="1" t="s">
        <v>225</v>
      </c>
      <c r="R11" s="1" t="s">
        <v>276</v>
      </c>
      <c r="S11" s="1" t="s">
        <v>227</v>
      </c>
      <c r="T11" s="1" t="s">
        <v>228</v>
      </c>
      <c r="U11" s="1" t="s">
        <v>229</v>
      </c>
      <c r="V11" s="1" t="s">
        <v>230</v>
      </c>
    </row>
    <row r="12" s="1" customFormat="1" spans="1:22">
      <c r="A12" s="3">
        <v>18906524430</v>
      </c>
      <c r="B12" s="1" t="s">
        <v>235</v>
      </c>
      <c r="C12" s="1" t="s">
        <v>277</v>
      </c>
      <c r="D12" s="1" t="s">
        <v>269</v>
      </c>
      <c r="E12" s="1" t="s">
        <v>278</v>
      </c>
      <c r="F12" s="1" t="s">
        <v>217</v>
      </c>
      <c r="G12" s="1" t="s">
        <v>218</v>
      </c>
      <c r="H12" s="1" t="s">
        <v>219</v>
      </c>
      <c r="I12" s="1" t="s">
        <v>271</v>
      </c>
      <c r="J12" s="1" t="s">
        <v>221</v>
      </c>
      <c r="K12" s="1" t="s">
        <v>271</v>
      </c>
      <c r="L12" s="1" t="s">
        <v>271</v>
      </c>
      <c r="M12" s="1" t="s">
        <v>222</v>
      </c>
      <c r="N12" s="1" t="s">
        <v>222</v>
      </c>
      <c r="O12" s="1" t="s">
        <v>223</v>
      </c>
      <c r="P12" s="1" t="s">
        <v>224</v>
      </c>
      <c r="Q12" s="1" t="s">
        <v>225</v>
      </c>
      <c r="R12" s="1" t="s">
        <v>279</v>
      </c>
      <c r="S12" s="1" t="s">
        <v>227</v>
      </c>
      <c r="T12" s="1" t="s">
        <v>228</v>
      </c>
      <c r="U12" s="1" t="s">
        <v>229</v>
      </c>
      <c r="V12" s="1" t="s">
        <v>230</v>
      </c>
    </row>
    <row r="13" s="1" customFormat="1" spans="1:22">
      <c r="A13" s="3">
        <v>18907607924</v>
      </c>
      <c r="B13" s="1" t="s">
        <v>217</v>
      </c>
      <c r="C13" s="1" t="s">
        <v>280</v>
      </c>
      <c r="D13" s="1" t="s">
        <v>281</v>
      </c>
      <c r="E13" s="1" t="s">
        <v>87</v>
      </c>
      <c r="F13" s="1" t="s">
        <v>217</v>
      </c>
      <c r="G13" s="1" t="s">
        <v>218</v>
      </c>
      <c r="H13" s="1" t="s">
        <v>219</v>
      </c>
      <c r="I13" s="1" t="s">
        <v>282</v>
      </c>
      <c r="J13" s="1" t="s">
        <v>221</v>
      </c>
      <c r="K13" s="1" t="s">
        <v>282</v>
      </c>
      <c r="L13" s="1" t="s">
        <v>282</v>
      </c>
      <c r="M13" s="1" t="s">
        <v>222</v>
      </c>
      <c r="N13" s="1" t="s">
        <v>222</v>
      </c>
      <c r="O13" s="1" t="s">
        <v>223</v>
      </c>
      <c r="P13" s="1" t="s">
        <v>224</v>
      </c>
      <c r="Q13" s="1" t="s">
        <v>225</v>
      </c>
      <c r="R13" s="1" t="s">
        <v>283</v>
      </c>
      <c r="S13" s="1" t="s">
        <v>227</v>
      </c>
      <c r="T13" s="1" t="s">
        <v>228</v>
      </c>
      <c r="U13" s="1" t="s">
        <v>229</v>
      </c>
      <c r="V13" s="1" t="s">
        <v>230</v>
      </c>
    </row>
    <row r="14" s="1" customFormat="1" spans="1:22">
      <c r="A14" s="3">
        <v>999218907790791</v>
      </c>
      <c r="B14" s="1" t="s">
        <v>217</v>
      </c>
      <c r="C14" s="1" t="s">
        <v>284</v>
      </c>
      <c r="D14" s="1" t="s">
        <v>285</v>
      </c>
      <c r="E14" s="1" t="s">
        <v>91</v>
      </c>
      <c r="F14" s="1" t="s">
        <v>217</v>
      </c>
      <c r="G14" s="1" t="s">
        <v>218</v>
      </c>
      <c r="H14" s="1" t="s">
        <v>219</v>
      </c>
      <c r="I14" s="1" t="s">
        <v>286</v>
      </c>
      <c r="J14" s="1" t="s">
        <v>221</v>
      </c>
      <c r="K14" s="1" t="s">
        <v>286</v>
      </c>
      <c r="L14" s="1" t="s">
        <v>286</v>
      </c>
      <c r="M14" s="1" t="s">
        <v>222</v>
      </c>
      <c r="N14" s="1" t="s">
        <v>222</v>
      </c>
      <c r="O14" s="1" t="s">
        <v>223</v>
      </c>
      <c r="P14" s="1" t="s">
        <v>224</v>
      </c>
      <c r="Q14" s="1" t="s">
        <v>225</v>
      </c>
      <c r="R14" s="1" t="s">
        <v>287</v>
      </c>
      <c r="S14" s="1" t="s">
        <v>227</v>
      </c>
      <c r="T14" s="1" t="s">
        <v>228</v>
      </c>
      <c r="U14" s="1" t="s">
        <v>229</v>
      </c>
      <c r="V14" s="1" t="s">
        <v>230</v>
      </c>
    </row>
    <row r="15" s="1" customFormat="1" spans="1:22">
      <c r="A15" s="3">
        <v>18907917467</v>
      </c>
      <c r="B15" s="1" t="s">
        <v>217</v>
      </c>
      <c r="C15" s="1" t="s">
        <v>288</v>
      </c>
      <c r="D15" s="1" t="s">
        <v>289</v>
      </c>
      <c r="E15" s="1" t="s">
        <v>290</v>
      </c>
      <c r="F15" s="1" t="s">
        <v>217</v>
      </c>
      <c r="G15" s="1" t="s">
        <v>218</v>
      </c>
      <c r="H15" s="1" t="s">
        <v>219</v>
      </c>
      <c r="I15" s="1" t="s">
        <v>291</v>
      </c>
      <c r="J15" s="1" t="s">
        <v>221</v>
      </c>
      <c r="K15" s="1" t="s">
        <v>291</v>
      </c>
      <c r="L15" s="1" t="s">
        <v>291</v>
      </c>
      <c r="M15" s="1" t="s">
        <v>222</v>
      </c>
      <c r="N15" s="1" t="s">
        <v>222</v>
      </c>
      <c r="O15" s="1" t="s">
        <v>223</v>
      </c>
      <c r="P15" s="1" t="s">
        <v>224</v>
      </c>
      <c r="Q15" s="1" t="s">
        <v>225</v>
      </c>
      <c r="R15" s="1" t="s">
        <v>292</v>
      </c>
      <c r="S15" s="1" t="s">
        <v>227</v>
      </c>
      <c r="T15" s="1" t="s">
        <v>228</v>
      </c>
      <c r="U15" s="1" t="s">
        <v>229</v>
      </c>
      <c r="V15" s="1" t="s">
        <v>230</v>
      </c>
    </row>
    <row r="16" s="1" customFormat="1" spans="1:22">
      <c r="A16" s="3">
        <v>18908248485</v>
      </c>
      <c r="B16" s="1" t="s">
        <v>217</v>
      </c>
      <c r="C16" s="1" t="s">
        <v>293</v>
      </c>
      <c r="D16" s="1" t="s">
        <v>294</v>
      </c>
      <c r="E16" s="1" t="s">
        <v>99</v>
      </c>
      <c r="F16" s="1" t="s">
        <v>217</v>
      </c>
      <c r="G16" s="1" t="s">
        <v>218</v>
      </c>
      <c r="H16" s="1" t="s">
        <v>219</v>
      </c>
      <c r="I16" s="1" t="s">
        <v>295</v>
      </c>
      <c r="J16" s="1" t="s">
        <v>221</v>
      </c>
      <c r="K16" s="1" t="s">
        <v>295</v>
      </c>
      <c r="L16" s="1" t="s">
        <v>295</v>
      </c>
      <c r="M16" s="1" t="s">
        <v>222</v>
      </c>
      <c r="N16" s="1" t="s">
        <v>222</v>
      </c>
      <c r="O16" s="1" t="s">
        <v>223</v>
      </c>
      <c r="P16" s="1" t="s">
        <v>224</v>
      </c>
      <c r="Q16" s="1" t="s">
        <v>225</v>
      </c>
      <c r="R16" s="1" t="s">
        <v>296</v>
      </c>
      <c r="S16" s="1" t="s">
        <v>227</v>
      </c>
      <c r="T16" s="1" t="s">
        <v>228</v>
      </c>
      <c r="U16" s="1" t="s">
        <v>229</v>
      </c>
      <c r="V16" s="1" t="s">
        <v>230</v>
      </c>
    </row>
    <row r="17" s="1" customFormat="1" spans="1:22">
      <c r="A17" s="3">
        <v>18908298749</v>
      </c>
      <c r="B17" s="1" t="s">
        <v>217</v>
      </c>
      <c r="C17" s="1" t="s">
        <v>297</v>
      </c>
      <c r="D17" s="1" t="s">
        <v>294</v>
      </c>
      <c r="E17" s="1" t="s">
        <v>102</v>
      </c>
      <c r="F17" s="1" t="s">
        <v>217</v>
      </c>
      <c r="G17" s="1" t="s">
        <v>218</v>
      </c>
      <c r="H17" s="1" t="s">
        <v>219</v>
      </c>
      <c r="I17" s="1" t="s">
        <v>295</v>
      </c>
      <c r="J17" s="1" t="s">
        <v>221</v>
      </c>
      <c r="K17" s="1" t="s">
        <v>295</v>
      </c>
      <c r="L17" s="1" t="s">
        <v>295</v>
      </c>
      <c r="M17" s="1" t="s">
        <v>222</v>
      </c>
      <c r="N17" s="1" t="s">
        <v>222</v>
      </c>
      <c r="O17" s="1" t="s">
        <v>223</v>
      </c>
      <c r="P17" s="1" t="s">
        <v>224</v>
      </c>
      <c r="Q17" s="1" t="s">
        <v>225</v>
      </c>
      <c r="R17" s="1" t="s">
        <v>298</v>
      </c>
      <c r="S17" s="1" t="s">
        <v>227</v>
      </c>
      <c r="T17" s="1" t="s">
        <v>228</v>
      </c>
      <c r="U17" s="1" t="s">
        <v>229</v>
      </c>
      <c r="V17" s="1" t="s">
        <v>230</v>
      </c>
    </row>
    <row r="18" s="1" customFormat="1" spans="1:22">
      <c r="A18" s="3">
        <v>18908432610</v>
      </c>
      <c r="B18" s="1" t="s">
        <v>217</v>
      </c>
      <c r="C18" s="1" t="s">
        <v>299</v>
      </c>
      <c r="D18" s="1" t="s">
        <v>300</v>
      </c>
      <c r="E18" s="1" t="s">
        <v>301</v>
      </c>
      <c r="F18" s="1" t="s">
        <v>217</v>
      </c>
      <c r="G18" s="1" t="s">
        <v>218</v>
      </c>
      <c r="H18" s="1" t="s">
        <v>219</v>
      </c>
      <c r="I18" s="1" t="s">
        <v>302</v>
      </c>
      <c r="J18" s="1" t="s">
        <v>221</v>
      </c>
      <c r="K18" s="1" t="s">
        <v>302</v>
      </c>
      <c r="L18" s="1" t="s">
        <v>302</v>
      </c>
      <c r="M18" s="1" t="s">
        <v>222</v>
      </c>
      <c r="N18" s="1" t="s">
        <v>222</v>
      </c>
      <c r="O18" s="1" t="s">
        <v>223</v>
      </c>
      <c r="P18" s="1" t="s">
        <v>224</v>
      </c>
      <c r="Q18" s="1" t="s">
        <v>225</v>
      </c>
      <c r="R18" s="1" t="s">
        <v>303</v>
      </c>
      <c r="S18" s="1" t="s">
        <v>227</v>
      </c>
      <c r="T18" s="1" t="s">
        <v>228</v>
      </c>
      <c r="U18" s="1" t="s">
        <v>229</v>
      </c>
      <c r="V18" s="1" t="s">
        <v>304</v>
      </c>
    </row>
    <row r="19" s="1" customFormat="1" spans="1:22">
      <c r="A19" s="3">
        <v>999218908660759</v>
      </c>
      <c r="B19" s="1" t="s">
        <v>217</v>
      </c>
      <c r="C19" s="1" t="s">
        <v>305</v>
      </c>
      <c r="D19" s="1" t="s">
        <v>306</v>
      </c>
      <c r="E19" s="1" t="s">
        <v>111</v>
      </c>
      <c r="F19" s="1" t="s">
        <v>217</v>
      </c>
      <c r="G19" s="1" t="s">
        <v>218</v>
      </c>
      <c r="H19" s="1" t="s">
        <v>219</v>
      </c>
      <c r="I19" s="1" t="s">
        <v>307</v>
      </c>
      <c r="J19" s="1" t="s">
        <v>221</v>
      </c>
      <c r="K19" s="1" t="s">
        <v>307</v>
      </c>
      <c r="L19" s="1" t="s">
        <v>307</v>
      </c>
      <c r="M19" s="1" t="s">
        <v>222</v>
      </c>
      <c r="N19" s="1" t="s">
        <v>222</v>
      </c>
      <c r="O19" s="1" t="s">
        <v>223</v>
      </c>
      <c r="P19" s="1" t="s">
        <v>224</v>
      </c>
      <c r="Q19" s="1" t="s">
        <v>225</v>
      </c>
      <c r="R19" s="1" t="s">
        <v>308</v>
      </c>
      <c r="S19" s="1" t="s">
        <v>227</v>
      </c>
      <c r="T19" s="1" t="s">
        <v>228</v>
      </c>
      <c r="U19" s="1" t="s">
        <v>229</v>
      </c>
      <c r="V19" s="1" t="s">
        <v>230</v>
      </c>
    </row>
    <row r="20" s="1" customFormat="1" spans="1:22">
      <c r="A20" s="3">
        <v>18909134957</v>
      </c>
      <c r="B20" s="1" t="s">
        <v>217</v>
      </c>
      <c r="C20" s="1" t="s">
        <v>309</v>
      </c>
      <c r="D20" s="1" t="s">
        <v>310</v>
      </c>
      <c r="E20" s="1" t="s">
        <v>117</v>
      </c>
      <c r="F20" s="1" t="s">
        <v>217</v>
      </c>
      <c r="G20" s="1" t="s">
        <v>218</v>
      </c>
      <c r="H20" s="1" t="s">
        <v>219</v>
      </c>
      <c r="I20" s="1" t="s">
        <v>311</v>
      </c>
      <c r="J20" s="1" t="s">
        <v>221</v>
      </c>
      <c r="K20" s="1" t="s">
        <v>311</v>
      </c>
      <c r="L20" s="1" t="s">
        <v>311</v>
      </c>
      <c r="M20" s="1" t="s">
        <v>222</v>
      </c>
      <c r="N20" s="1" t="s">
        <v>222</v>
      </c>
      <c r="O20" s="1" t="s">
        <v>223</v>
      </c>
      <c r="P20" s="1" t="s">
        <v>224</v>
      </c>
      <c r="Q20" s="1" t="s">
        <v>225</v>
      </c>
      <c r="R20" s="1" t="s">
        <v>312</v>
      </c>
      <c r="S20" s="1" t="s">
        <v>227</v>
      </c>
      <c r="T20" s="1" t="s">
        <v>228</v>
      </c>
      <c r="U20" s="1" t="s">
        <v>229</v>
      </c>
      <c r="V20" s="1" t="s">
        <v>230</v>
      </c>
    </row>
    <row r="21" s="1" customFormat="1" spans="1:22">
      <c r="A21" s="3">
        <v>18909181551</v>
      </c>
      <c r="B21" s="1" t="s">
        <v>217</v>
      </c>
      <c r="C21" s="1" t="s">
        <v>313</v>
      </c>
      <c r="D21" s="1" t="s">
        <v>314</v>
      </c>
      <c r="E21" s="1" t="s">
        <v>122</v>
      </c>
      <c r="F21" s="1" t="s">
        <v>217</v>
      </c>
      <c r="G21" s="1" t="s">
        <v>218</v>
      </c>
      <c r="H21" s="1" t="s">
        <v>219</v>
      </c>
      <c r="I21" s="1" t="s">
        <v>315</v>
      </c>
      <c r="J21" s="1" t="s">
        <v>221</v>
      </c>
      <c r="K21" s="1" t="s">
        <v>315</v>
      </c>
      <c r="L21" s="1" t="s">
        <v>315</v>
      </c>
      <c r="M21" s="1" t="s">
        <v>222</v>
      </c>
      <c r="N21" s="1" t="s">
        <v>222</v>
      </c>
      <c r="O21" s="1" t="s">
        <v>223</v>
      </c>
      <c r="P21" s="1" t="s">
        <v>224</v>
      </c>
      <c r="Q21" s="1" t="s">
        <v>225</v>
      </c>
      <c r="R21" s="1" t="s">
        <v>316</v>
      </c>
      <c r="S21" s="1" t="s">
        <v>227</v>
      </c>
      <c r="T21" s="1" t="s">
        <v>228</v>
      </c>
      <c r="U21" s="1" t="s">
        <v>229</v>
      </c>
      <c r="V21" s="1" t="s">
        <v>230</v>
      </c>
    </row>
    <row r="22" s="1" customFormat="1" spans="1:22">
      <c r="A22" s="3">
        <v>18909637870</v>
      </c>
      <c r="B22" s="1" t="s">
        <v>217</v>
      </c>
      <c r="C22" s="1" t="s">
        <v>317</v>
      </c>
      <c r="D22" s="1" t="s">
        <v>318</v>
      </c>
      <c r="E22" s="1" t="s">
        <v>127</v>
      </c>
      <c r="F22" s="1" t="s">
        <v>217</v>
      </c>
      <c r="G22" s="1" t="s">
        <v>218</v>
      </c>
      <c r="H22" s="1" t="s">
        <v>219</v>
      </c>
      <c r="I22" s="1" t="s">
        <v>319</v>
      </c>
      <c r="J22" s="1" t="s">
        <v>221</v>
      </c>
      <c r="K22" s="1" t="s">
        <v>319</v>
      </c>
      <c r="L22" s="1" t="s">
        <v>319</v>
      </c>
      <c r="M22" s="1" t="s">
        <v>222</v>
      </c>
      <c r="N22" s="1" t="s">
        <v>222</v>
      </c>
      <c r="O22" s="1" t="s">
        <v>223</v>
      </c>
      <c r="P22" s="1" t="s">
        <v>224</v>
      </c>
      <c r="Q22" s="1" t="s">
        <v>225</v>
      </c>
      <c r="R22" s="1" t="s">
        <v>320</v>
      </c>
      <c r="S22" s="1" t="s">
        <v>227</v>
      </c>
      <c r="T22" s="1" t="s">
        <v>228</v>
      </c>
      <c r="U22" s="1" t="s">
        <v>229</v>
      </c>
      <c r="V22" s="1" t="s">
        <v>230</v>
      </c>
    </row>
    <row r="23" s="1" customFormat="1" spans="1:22">
      <c r="A23" s="3">
        <v>18909759163</v>
      </c>
      <c r="B23" s="1" t="s">
        <v>217</v>
      </c>
      <c r="C23" s="1" t="s">
        <v>321</v>
      </c>
      <c r="D23" s="1" t="s">
        <v>322</v>
      </c>
      <c r="E23" s="1" t="s">
        <v>132</v>
      </c>
      <c r="F23" s="1" t="s">
        <v>217</v>
      </c>
      <c r="G23" s="1" t="s">
        <v>218</v>
      </c>
      <c r="H23" s="1" t="s">
        <v>219</v>
      </c>
      <c r="I23" s="1" t="s">
        <v>323</v>
      </c>
      <c r="J23" s="1" t="s">
        <v>221</v>
      </c>
      <c r="K23" s="1" t="s">
        <v>323</v>
      </c>
      <c r="L23" s="1" t="s">
        <v>323</v>
      </c>
      <c r="M23" s="1" t="s">
        <v>222</v>
      </c>
      <c r="N23" s="1" t="s">
        <v>222</v>
      </c>
      <c r="O23" s="1" t="s">
        <v>223</v>
      </c>
      <c r="P23" s="1" t="s">
        <v>224</v>
      </c>
      <c r="Q23" s="1" t="s">
        <v>225</v>
      </c>
      <c r="R23" s="1" t="s">
        <v>324</v>
      </c>
      <c r="S23" s="1" t="s">
        <v>227</v>
      </c>
      <c r="T23" s="1" t="s">
        <v>228</v>
      </c>
      <c r="U23" s="1" t="s">
        <v>229</v>
      </c>
      <c r="V23" s="1" t="s">
        <v>230</v>
      </c>
    </row>
    <row r="24" s="1" customFormat="1" spans="1:22">
      <c r="A24" s="3">
        <v>18910074622</v>
      </c>
      <c r="B24" s="1" t="s">
        <v>217</v>
      </c>
      <c r="C24" s="1" t="s">
        <v>325</v>
      </c>
      <c r="D24" s="1" t="s">
        <v>326</v>
      </c>
      <c r="E24" s="1" t="s">
        <v>140</v>
      </c>
      <c r="F24" s="1" t="s">
        <v>217</v>
      </c>
      <c r="G24" s="1" t="s">
        <v>218</v>
      </c>
      <c r="H24" s="1" t="s">
        <v>219</v>
      </c>
      <c r="I24" s="1" t="s">
        <v>327</v>
      </c>
      <c r="J24" s="1" t="s">
        <v>221</v>
      </c>
      <c r="K24" s="1" t="s">
        <v>327</v>
      </c>
      <c r="L24" s="1" t="s">
        <v>327</v>
      </c>
      <c r="M24" s="1" t="s">
        <v>222</v>
      </c>
      <c r="N24" s="1" t="s">
        <v>222</v>
      </c>
      <c r="O24" s="1" t="s">
        <v>223</v>
      </c>
      <c r="P24" s="1" t="s">
        <v>224</v>
      </c>
      <c r="Q24" s="1" t="s">
        <v>225</v>
      </c>
      <c r="R24" s="1" t="s">
        <v>328</v>
      </c>
      <c r="S24" s="1" t="s">
        <v>227</v>
      </c>
      <c r="T24" s="1" t="s">
        <v>228</v>
      </c>
      <c r="U24" s="1" t="s">
        <v>229</v>
      </c>
      <c r="V24" s="1" t="s">
        <v>230</v>
      </c>
    </row>
    <row r="25" s="1" customFormat="1" spans="1:22">
      <c r="A25" s="3">
        <v>999218910214414</v>
      </c>
      <c r="B25" s="1" t="s">
        <v>217</v>
      </c>
      <c r="C25" s="1" t="s">
        <v>329</v>
      </c>
      <c r="D25" s="1" t="s">
        <v>330</v>
      </c>
      <c r="E25" s="1" t="s">
        <v>145</v>
      </c>
      <c r="F25" s="1" t="s">
        <v>217</v>
      </c>
      <c r="G25" s="1" t="s">
        <v>218</v>
      </c>
      <c r="H25" s="1" t="s">
        <v>219</v>
      </c>
      <c r="I25" s="1" t="s">
        <v>331</v>
      </c>
      <c r="J25" s="1" t="s">
        <v>221</v>
      </c>
      <c r="K25" s="1" t="s">
        <v>331</v>
      </c>
      <c r="L25" s="1" t="s">
        <v>331</v>
      </c>
      <c r="M25" s="1" t="s">
        <v>222</v>
      </c>
      <c r="N25" s="1" t="s">
        <v>222</v>
      </c>
      <c r="O25" s="1" t="s">
        <v>223</v>
      </c>
      <c r="P25" s="1" t="s">
        <v>224</v>
      </c>
      <c r="Q25" s="1" t="s">
        <v>225</v>
      </c>
      <c r="R25" s="1" t="s">
        <v>332</v>
      </c>
      <c r="S25" s="1" t="s">
        <v>227</v>
      </c>
      <c r="T25" s="1" t="s">
        <v>228</v>
      </c>
      <c r="U25" s="1" t="s">
        <v>229</v>
      </c>
      <c r="V25" s="1" t="s">
        <v>230</v>
      </c>
    </row>
    <row r="26" s="1" customFormat="1" spans="1:22">
      <c r="A26" s="3">
        <v>18910362753</v>
      </c>
      <c r="B26" s="1" t="s">
        <v>217</v>
      </c>
      <c r="C26" s="1" t="s">
        <v>333</v>
      </c>
      <c r="D26" s="1" t="s">
        <v>334</v>
      </c>
      <c r="E26" s="1" t="s">
        <v>150</v>
      </c>
      <c r="F26" s="1" t="s">
        <v>217</v>
      </c>
      <c r="G26" s="1" t="s">
        <v>218</v>
      </c>
      <c r="H26" s="1" t="s">
        <v>219</v>
      </c>
      <c r="I26" s="1" t="s">
        <v>335</v>
      </c>
      <c r="J26" s="1" t="s">
        <v>221</v>
      </c>
      <c r="K26" s="1" t="s">
        <v>335</v>
      </c>
      <c r="L26" s="1" t="s">
        <v>335</v>
      </c>
      <c r="M26" s="1" t="s">
        <v>222</v>
      </c>
      <c r="N26" s="1" t="s">
        <v>222</v>
      </c>
      <c r="O26" s="1" t="s">
        <v>223</v>
      </c>
      <c r="P26" s="1" t="s">
        <v>224</v>
      </c>
      <c r="Q26" s="1" t="s">
        <v>225</v>
      </c>
      <c r="R26" s="1" t="s">
        <v>336</v>
      </c>
      <c r="S26" s="1" t="s">
        <v>227</v>
      </c>
      <c r="T26" s="1" t="s">
        <v>228</v>
      </c>
      <c r="U26" s="1" t="s">
        <v>229</v>
      </c>
      <c r="V26" s="1" t="s">
        <v>230</v>
      </c>
    </row>
    <row r="27" s="1" customFormat="1" spans="1:22">
      <c r="A27" s="3">
        <v>999218910526500</v>
      </c>
      <c r="B27" s="1" t="s">
        <v>217</v>
      </c>
      <c r="C27" s="1" t="s">
        <v>337</v>
      </c>
      <c r="D27" s="1" t="s">
        <v>338</v>
      </c>
      <c r="E27" s="1" t="s">
        <v>155</v>
      </c>
      <c r="F27" s="1" t="s">
        <v>217</v>
      </c>
      <c r="G27" s="1" t="s">
        <v>218</v>
      </c>
      <c r="H27" s="1" t="s">
        <v>219</v>
      </c>
      <c r="I27" s="1" t="s">
        <v>339</v>
      </c>
      <c r="J27" s="1" t="s">
        <v>221</v>
      </c>
      <c r="K27" s="1" t="s">
        <v>339</v>
      </c>
      <c r="L27" s="1" t="s">
        <v>339</v>
      </c>
      <c r="M27" s="1" t="s">
        <v>222</v>
      </c>
      <c r="N27" s="1" t="s">
        <v>222</v>
      </c>
      <c r="O27" s="1" t="s">
        <v>223</v>
      </c>
      <c r="P27" s="1" t="s">
        <v>224</v>
      </c>
      <c r="Q27" s="1" t="s">
        <v>225</v>
      </c>
      <c r="R27" s="1" t="s">
        <v>340</v>
      </c>
      <c r="S27" s="1" t="s">
        <v>227</v>
      </c>
      <c r="T27" s="1" t="s">
        <v>228</v>
      </c>
      <c r="U27" s="1" t="s">
        <v>229</v>
      </c>
      <c r="V27" s="1" t="s">
        <v>230</v>
      </c>
    </row>
    <row r="28" s="1" customFormat="1" spans="1:22">
      <c r="A28" s="3">
        <v>18910527236</v>
      </c>
      <c r="B28" s="1" t="s">
        <v>217</v>
      </c>
      <c r="C28" s="1" t="s">
        <v>341</v>
      </c>
      <c r="D28" s="1" t="s">
        <v>281</v>
      </c>
      <c r="E28" s="1" t="s">
        <v>157</v>
      </c>
      <c r="F28" s="1" t="s">
        <v>217</v>
      </c>
      <c r="G28" s="1" t="s">
        <v>218</v>
      </c>
      <c r="H28" s="1" t="s">
        <v>219</v>
      </c>
      <c r="I28" s="1" t="s">
        <v>342</v>
      </c>
      <c r="J28" s="1" t="s">
        <v>221</v>
      </c>
      <c r="K28" s="1" t="s">
        <v>342</v>
      </c>
      <c r="L28" s="1" t="s">
        <v>342</v>
      </c>
      <c r="M28" s="1" t="s">
        <v>222</v>
      </c>
      <c r="N28" s="1" t="s">
        <v>222</v>
      </c>
      <c r="O28" s="1" t="s">
        <v>223</v>
      </c>
      <c r="P28" s="1" t="s">
        <v>224</v>
      </c>
      <c r="Q28" s="1" t="s">
        <v>225</v>
      </c>
      <c r="R28" s="1" t="s">
        <v>343</v>
      </c>
      <c r="S28" s="1" t="s">
        <v>227</v>
      </c>
      <c r="T28" s="1" t="s">
        <v>228</v>
      </c>
      <c r="U28" s="1" t="s">
        <v>229</v>
      </c>
      <c r="V28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2022-09-15T01:09:33Z</dcterms:created>
  <dcterms:modified xsi:type="dcterms:W3CDTF">2022-09-15T01:21:45Z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A6577BCCA6FD4886AC9A9F2712E9B30F</vt:lpwstr>
  </property>
  <property fmtid="{D5CDD505-2E9C-101B-9397-08002B2CF9AE}" pid="3" name="KSOProductBuildVer">
    <vt:lpwstr>2052-11.1.0.12358</vt:lpwstr>
  </property>
</Properties>
</file>