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</definedName>
  </definedNames>
  <calcPr calcId="144525"/>
</workbook>
</file>

<file path=xl/sharedStrings.xml><?xml version="1.0" encoding="utf-8"?>
<sst xmlns="http://schemas.openxmlformats.org/spreadsheetml/2006/main" count="178" uniqueCount="97">
  <si>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</si>
  <si>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</si>
  <si>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</si>
  <si>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</si>
  <si>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</si>
  <si>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</si>
  <si>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</si>
  <si>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</si>
  <si>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</si>
  <si>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</si>
  <si>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</si>
  <si>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</si>
  <si>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</si>
  <si>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</si>
  <si>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</si>
  <si>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</si>
  <si>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</si>
  <si>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</si>
  <si>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</si>
  <si>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</si>
  <si>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</si>
  <si>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</si>
  <si>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</si>
  <si>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</si>
  <si>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</si>
  <si>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999218945303910	</t>
  </si>
  <si>
    <t>Ctrip</t>
  </si>
  <si>
    <t>正常</t>
  </si>
  <si>
    <t>[长沙]长沙国金中心亚朵酒店(50195283)</t>
  </si>
  <si>
    <t>高级双床房&lt;双人入住&gt;&lt;内宾&gt;&lt;预付&gt;&lt;单早&gt;</t>
  </si>
  <si>
    <t>CNY</t>
  </si>
  <si>
    <t>刘柳柳</t>
  </si>
  <si>
    <t>CA11323220915CNY</t>
  </si>
  <si>
    <t>未提现</t>
  </si>
  <si>
    <t>携程开票</t>
  </si>
  <si>
    <t xml:space="preserve">	</t>
  </si>
  <si>
    <t>取消</t>
  </si>
  <si>
    <t xml:space="preserve">999218950792131	</t>
  </si>
  <si>
    <t>[中山]城市便捷连锁酒店(中山小榄新都汇体育馆店)(71584856)</t>
  </si>
  <si>
    <t>标准大床房&lt;双人入住&gt;&lt;内宾&gt;&lt;预付&gt;&lt;无早&gt;</t>
  </si>
  <si>
    <t>柯敏金</t>
  </si>
  <si>
    <t xml:space="preserve">999218951084003	</t>
  </si>
  <si>
    <t>[武宣]城市便捷酒店(武宣城北路店)(71586072)</t>
  </si>
  <si>
    <t>标准双床房&lt;双人入住&gt;&lt;内宾&gt;&lt;预付&gt;&lt;无早&gt;</t>
  </si>
  <si>
    <t>陈汛</t>
  </si>
  <si>
    <t xml:space="preserve">999218951875651	</t>
  </si>
  <si>
    <t>[崇左]城市便捷酒店(崇左友谊大道店)(72814352)</t>
  </si>
  <si>
    <t>特惠大床房&lt;双人入住&gt;&lt;内宾&gt;&lt;预付&gt;&lt;无早&gt;</t>
  </si>
  <si>
    <t>谭力源</t>
  </si>
  <si>
    <t xml:space="preserve">2688062	</t>
  </si>
  <si>
    <t>，</t>
  </si>
  <si>
    <t>A220915095019481</t>
  </si>
  <si>
    <t>CNY / HKD 当前参考汇率: 1.125395945</t>
  </si>
  <si>
    <t>总计：456.12 CNY/
513.32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</si>
  <si>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</si>
  <si>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</si>
  <si>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</si>
  <si>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</si>
  <si>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</si>
  <si>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</si>
  <si>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</si>
  <si>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</si>
  <si>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</si>
  <si>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</si>
  <si>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</si>
  <si>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</si>
  <si>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</si>
  <si>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</si>
  <si>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</si>
  <si>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</si>
  <si>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</si>
  <si>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</si>
  <si>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</si>
  <si>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2022-09-11</t>
  </si>
  <si>
    <t>2687585</t>
  </si>
  <si>
    <t>城市便捷连锁酒店(中山小榄新都汇体育馆店)</t>
  </si>
  <si>
    <t>2022-09-12</t>
  </si>
  <si>
    <t>退房日月结</t>
  </si>
  <si>
    <t>152.72</t>
  </si>
  <si>
    <t>RMB</t>
  </si>
  <si>
    <t>0</t>
  </si>
  <si>
    <t>0.00</t>
  </si>
  <si>
    <t>携程汇智国内直连</t>
  </si>
  <si>
    <t>1861</t>
  </si>
  <si>
    <t>2022-09-11 16:06:00</t>
  </si>
  <si>
    <t>否</t>
  </si>
  <si>
    <t>汇智国际旅游发展有限公司</t>
  </si>
  <si>
    <t>直连</t>
  </si>
  <si>
    <t>中国</t>
  </si>
  <si>
    <t>2687721</t>
  </si>
  <si>
    <t>城市便捷酒店(武宣城北路店)</t>
  </si>
  <si>
    <t>146.58</t>
  </si>
  <si>
    <t>2022-09-11 18:02:15</t>
  </si>
  <si>
    <t>2688062</t>
  </si>
  <si>
    <t>城市便捷酒店(崇左友谊大道店)</t>
  </si>
  <si>
    <t>156.82</t>
  </si>
  <si>
    <t>2022-09-11 23:09:22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</si>
</sst>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13</xdr:col>
      <xdr:colOff>85725</xdr:colOff>
      <xdr:row>56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9486900" cy="5267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44815</v>
      </c>
      <c r="G2" s="6">
        <v>44816</v>
      </c>
      <c r="H2" s="4">
        <v>1</v>
      </c>
      <c r="I2" s="4">
        <v>1</v>
      </c>
      <c r="J2" s="4">
        <v>1</v>
      </c>
      <c r="K2" s="4" t="s">
        <v>30</v>
      </c>
      <c r="L2" s="4">
        <v>669.19</v>
      </c>
      <c r="M2" s="4">
        <v>669.19</v>
      </c>
      <c r="N2" s="4" t="s">
        <v>31</v>
      </c>
      <c r="O2" s="4" t="s">
        <v>32</v>
      </c>
      <c r="P2" s="4" t="s">
        <v>33</v>
      </c>
      <c r="Q2" s="4">
        <v>0</v>
      </c>
      <c r="R2" s="7">
        <v>44813</v>
      </c>
      <c r="S2" s="6">
        <v>44819</v>
      </c>
      <c r="T2" s="4" t="s">
        <v>34</v>
      </c>
      <c r="U2" s="4">
        <v>669.19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44815</v>
      </c>
      <c r="G3" s="6">
        <v>44816</v>
      </c>
      <c r="H3" s="4">
        <v>1</v>
      </c>
      <c r="I3" s="4">
        <v>1</v>
      </c>
      <c r="J3" s="4">
        <v>1</v>
      </c>
      <c r="K3" s="4" t="s">
        <v>30</v>
      </c>
      <c r="L3" s="4">
        <v>-669.19</v>
      </c>
      <c r="M3" s="4">
        <v>-669.19</v>
      </c>
      <c r="N3" s="4" t="s">
        <v>31</v>
      </c>
      <c r="O3" s="4" t="s">
        <v>32</v>
      </c>
      <c r="P3" s="4" t="s">
        <v>33</v>
      </c>
      <c r="Q3" s="4">
        <v>0</v>
      </c>
      <c r="R3" s="7">
        <v>44813</v>
      </c>
      <c r="S3" s="6">
        <v>44819</v>
      </c>
      <c r="T3" s="4" t="s">
        <v>34</v>
      </c>
      <c r="U3" s="4">
        <v>-669.19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44815</v>
      </c>
      <c r="G4" s="6">
        <v>44816</v>
      </c>
      <c r="H4" s="4">
        <v>1</v>
      </c>
      <c r="I4" s="4">
        <v>1</v>
      </c>
      <c r="J4" s="4">
        <v>1</v>
      </c>
      <c r="K4" s="4" t="s">
        <v>30</v>
      </c>
      <c r="L4" s="4">
        <v>152.72</v>
      </c>
      <c r="M4" s="4">
        <v>152.72</v>
      </c>
      <c r="N4" s="4" t="s">
        <v>40</v>
      </c>
      <c r="O4" s="4" t="s">
        <v>32</v>
      </c>
      <c r="P4" s="4" t="s">
        <v>33</v>
      </c>
      <c r="Q4" s="4">
        <v>0</v>
      </c>
      <c r="R4" s="7">
        <v>44815</v>
      </c>
      <c r="S4" s="6">
        <v>44819</v>
      </c>
      <c r="T4" s="4" t="s">
        <v>34</v>
      </c>
      <c r="U4" s="4">
        <v>152.72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44815</v>
      </c>
      <c r="G5" s="6">
        <v>44816</v>
      </c>
      <c r="H5" s="4">
        <v>1</v>
      </c>
      <c r="I5" s="4">
        <v>1</v>
      </c>
      <c r="J5" s="4">
        <v>1</v>
      </c>
      <c r="K5" s="4" t="s">
        <v>30</v>
      </c>
      <c r="L5" s="4">
        <v>146.58</v>
      </c>
      <c r="M5" s="4">
        <v>146.58</v>
      </c>
      <c r="N5" s="4" t="s">
        <v>44</v>
      </c>
      <c r="O5" s="4" t="s">
        <v>32</v>
      </c>
      <c r="P5" s="4" t="s">
        <v>33</v>
      </c>
      <c r="Q5" s="4">
        <v>0</v>
      </c>
      <c r="R5" s="7">
        <v>44815</v>
      </c>
      <c r="S5" s="6">
        <v>44819</v>
      </c>
      <c r="T5" s="4" t="s">
        <v>34</v>
      </c>
      <c r="U5" s="4">
        <v>146.58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44815</v>
      </c>
      <c r="G6" s="6">
        <v>44816</v>
      </c>
      <c r="H6" s="4">
        <v>1</v>
      </c>
      <c r="I6" s="4">
        <v>1</v>
      </c>
      <c r="J6" s="4">
        <v>1</v>
      </c>
      <c r="K6" s="4" t="s">
        <v>30</v>
      </c>
      <c r="L6" s="4">
        <v>156.82</v>
      </c>
      <c r="M6" s="4">
        <v>156.82</v>
      </c>
      <c r="N6" s="4" t="s">
        <v>48</v>
      </c>
      <c r="O6" s="4" t="s">
        <v>32</v>
      </c>
      <c r="P6" s="4" t="s">
        <v>33</v>
      </c>
      <c r="Q6" s="4">
        <v>0</v>
      </c>
      <c r="R6" s="7">
        <v>44815</v>
      </c>
      <c r="S6" s="6">
        <v>44819</v>
      </c>
      <c r="T6" s="4" t="s">
        <v>34</v>
      </c>
      <c r="U6" s="4">
        <v>156.82</v>
      </c>
      <c r="V6" s="4">
        <v>0</v>
      </c>
      <c r="W6" s="4">
        <v>0</v>
      </c>
      <c r="X6" s="4" t="s">
        <v>49</v>
      </c>
      <c r="Y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"/>
  <sheetViews>
    <sheetView tabSelected="1" workbookViewId="0">
      <selection activeCell="A14" sqref="A14:A16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50</v>
      </c>
    </row>
    <row r="2" s="4" customFormat="1" hidden="1" spans="1:9">
      <c r="A2" s="5">
        <v>999218945303910</v>
      </c>
      <c r="B2" s="6">
        <v>44815</v>
      </c>
      <c r="C2" s="6">
        <v>44816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999218950792131</v>
      </c>
      <c r="B3" s="6">
        <v>44815</v>
      </c>
      <c r="C3" s="6">
        <v>44816</v>
      </c>
      <c r="D3" s="4">
        <v>152.72</v>
      </c>
      <c r="E3" s="4" t="str">
        <f>VLOOKUP(A3,HOP!A:L,12,0)</f>
        <v>152.72</v>
      </c>
      <c r="F3" s="4" t="str">
        <f>VLOOKUP(A3,HOP!A:C,3,0)</f>
        <v>2687585</v>
      </c>
      <c r="G3" s="4">
        <f>D3-E3</f>
        <v>0</v>
      </c>
      <c r="H3" s="4" t="str">
        <f>$H$1&amp;F3</f>
        <v>，2687585</v>
      </c>
      <c r="I3" s="4" t="str">
        <f>VLOOKUP(A3,HOP!A:U,21,0)</f>
        <v>直连</v>
      </c>
    </row>
    <row r="4" s="4" customFormat="1" spans="1:9">
      <c r="A4" s="5">
        <v>999218951084003</v>
      </c>
      <c r="B4" s="6">
        <v>44815</v>
      </c>
      <c r="C4" s="6">
        <v>44816</v>
      </c>
      <c r="D4" s="4">
        <v>146.58</v>
      </c>
      <c r="E4" s="4" t="str">
        <f>VLOOKUP(A4,HOP!A:L,12,0)</f>
        <v>146.58</v>
      </c>
      <c r="F4" s="4" t="str">
        <f>VLOOKUP(A4,HOP!A:C,3,0)</f>
        <v>2687721</v>
      </c>
      <c r="G4" s="4">
        <f>D4-E4</f>
        <v>0</v>
      </c>
      <c r="H4" s="4" t="str">
        <f>$H$1&amp;F4</f>
        <v>，2687721</v>
      </c>
      <c r="I4" s="4" t="str">
        <f>VLOOKUP(A4,HOP!A:U,21,0)</f>
        <v>直连</v>
      </c>
    </row>
    <row r="5" s="4" customFormat="1" spans="1:9">
      <c r="A5" s="5">
        <v>999218951875651</v>
      </c>
      <c r="B5" s="6">
        <v>44815</v>
      </c>
      <c r="C5" s="6">
        <v>44816</v>
      </c>
      <c r="D5" s="4">
        <v>156.82</v>
      </c>
      <c r="E5" s="4" t="str">
        <f>VLOOKUP(A5,HOP!A:L,12,0)</f>
        <v>156.82</v>
      </c>
      <c r="F5" s="4" t="str">
        <f>VLOOKUP(A5,HOP!A:C,3,0)</f>
        <v>2688062</v>
      </c>
      <c r="G5" s="4">
        <f>D5-E5</f>
        <v>0</v>
      </c>
      <c r="H5" s="4" t="str">
        <f>$H$1&amp;F5</f>
        <v>，2688062</v>
      </c>
      <c r="I5" s="4" t="str">
        <f>VLOOKUP(A5,HOP!A:U,21,0)</f>
        <v>直连</v>
      </c>
    </row>
    <row r="7" spans="4:4">
      <c r="D7" s="4">
        <f>SUM(D2:D6)</f>
        <v>456.12</v>
      </c>
    </row>
    <row r="14" spans="1:1">
      <c r="A14" s="4" t="s">
        <v>51</v>
      </c>
    </row>
    <row r="15" spans="1:1">
      <c r="A15" s="4" t="s">
        <v>52</v>
      </c>
    </row>
    <row r="16" spans="1:1">
      <c r="A16" s="4" t="s">
        <v>53</v>
      </c>
    </row>
  </sheetData>
  <autoFilter ref="A1:XFD7">
    <filterColumn colId="3">
      <filters blank="1">
        <filter val="152.72"/>
        <filter val="156.82"/>
        <filter val="456.12"/>
        <filter val="146.5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54</v>
      </c>
      <c r="B1" s="2" t="s">
        <v>55</v>
      </c>
      <c r="C1" s="2" t="s">
        <v>56</v>
      </c>
      <c r="D1" s="2" t="s">
        <v>57</v>
      </c>
      <c r="E1" s="2" t="s">
        <v>13</v>
      </c>
      <c r="F1" s="2" t="s">
        <v>5</v>
      </c>
      <c r="G1" s="2" t="s">
        <v>6</v>
      </c>
      <c r="H1" s="2" t="s">
        <v>58</v>
      </c>
      <c r="I1" s="2" t="s">
        <v>59</v>
      </c>
      <c r="J1" s="2" t="s">
        <v>60</v>
      </c>
      <c r="K1" s="2" t="s">
        <v>61</v>
      </c>
      <c r="L1" s="2" t="s">
        <v>62</v>
      </c>
      <c r="M1" s="2" t="s">
        <v>63</v>
      </c>
      <c r="N1" s="2" t="s">
        <v>64</v>
      </c>
      <c r="O1" s="2" t="s">
        <v>65</v>
      </c>
      <c r="P1" s="2" t="s">
        <v>66</v>
      </c>
      <c r="Q1" s="2" t="s">
        <v>67</v>
      </c>
      <c r="R1" s="2" t="s">
        <v>68</v>
      </c>
      <c r="S1" s="2" t="s">
        <v>69</v>
      </c>
      <c r="T1" s="2" t="s">
        <v>70</v>
      </c>
      <c r="U1" s="2" t="s">
        <v>71</v>
      </c>
      <c r="V1" s="2" t="s">
        <v>72</v>
      </c>
    </row>
    <row r="2" s="1" customFormat="1" spans="1:22">
      <c r="A2" s="3">
        <v>999218950792131</v>
      </c>
      <c r="B2" s="1" t="s">
        <v>73</v>
      </c>
      <c r="C2" s="1" t="s">
        <v>74</v>
      </c>
      <c r="D2" s="1" t="s">
        <v>75</v>
      </c>
      <c r="E2" s="1" t="s">
        <v>40</v>
      </c>
      <c r="F2" s="1" t="s">
        <v>73</v>
      </c>
      <c r="G2" s="1" t="s">
        <v>76</v>
      </c>
      <c r="H2" s="1" t="s">
        <v>77</v>
      </c>
      <c r="I2" s="1" t="s">
        <v>78</v>
      </c>
      <c r="J2" s="1" t="s">
        <v>79</v>
      </c>
      <c r="K2" s="1" t="s">
        <v>78</v>
      </c>
      <c r="L2" s="1" t="s">
        <v>78</v>
      </c>
      <c r="M2" s="1" t="s">
        <v>80</v>
      </c>
      <c r="N2" s="1" t="s">
        <v>80</v>
      </c>
      <c r="O2" s="1" t="s">
        <v>81</v>
      </c>
      <c r="P2" s="1" t="s">
        <v>82</v>
      </c>
      <c r="Q2" s="1" t="s">
        <v>83</v>
      </c>
      <c r="R2" s="1" t="s">
        <v>84</v>
      </c>
      <c r="S2" s="1" t="s">
        <v>85</v>
      </c>
      <c r="T2" s="1" t="s">
        <v>86</v>
      </c>
      <c r="U2" s="1" t="s">
        <v>87</v>
      </c>
      <c r="V2" s="1" t="s">
        <v>88</v>
      </c>
    </row>
    <row r="3" s="1" customFormat="1" spans="1:22">
      <c r="A3" s="3">
        <v>999218951084003</v>
      </c>
      <c r="B3" s="1" t="s">
        <v>73</v>
      </c>
      <c r="C3" s="1" t="s">
        <v>89</v>
      </c>
      <c r="D3" s="1" t="s">
        <v>90</v>
      </c>
      <c r="E3" s="1" t="s">
        <v>44</v>
      </c>
      <c r="F3" s="1" t="s">
        <v>73</v>
      </c>
      <c r="G3" s="1" t="s">
        <v>76</v>
      </c>
      <c r="H3" s="1" t="s">
        <v>77</v>
      </c>
      <c r="I3" s="1" t="s">
        <v>91</v>
      </c>
      <c r="J3" s="1" t="s">
        <v>79</v>
      </c>
      <c r="K3" s="1" t="s">
        <v>91</v>
      </c>
      <c r="L3" s="1" t="s">
        <v>91</v>
      </c>
      <c r="M3" s="1" t="s">
        <v>80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92</v>
      </c>
      <c r="S3" s="1" t="s">
        <v>85</v>
      </c>
      <c r="T3" s="1" t="s">
        <v>86</v>
      </c>
      <c r="U3" s="1" t="s">
        <v>87</v>
      </c>
      <c r="V3" s="1" t="s">
        <v>88</v>
      </c>
    </row>
    <row r="4" s="1" customFormat="1" spans="1:22">
      <c r="A4" s="3">
        <v>999218951875651</v>
      </c>
      <c r="B4" s="1" t="s">
        <v>73</v>
      </c>
      <c r="C4" s="1" t="s">
        <v>93</v>
      </c>
      <c r="D4" s="1" t="s">
        <v>94</v>
      </c>
      <c r="E4" s="1" t="s">
        <v>48</v>
      </c>
      <c r="F4" s="1" t="s">
        <v>73</v>
      </c>
      <c r="G4" s="1" t="s">
        <v>76</v>
      </c>
      <c r="H4" s="1" t="s">
        <v>77</v>
      </c>
      <c r="I4" s="1" t="s">
        <v>95</v>
      </c>
      <c r="J4" s="1" t="s">
        <v>79</v>
      </c>
      <c r="K4" s="1" t="s">
        <v>95</v>
      </c>
      <c r="L4" s="1" t="s">
        <v>95</v>
      </c>
      <c r="M4" s="1" t="s">
        <v>80</v>
      </c>
      <c r="N4" s="1" t="s">
        <v>80</v>
      </c>
      <c r="O4" s="1" t="s">
        <v>81</v>
      </c>
      <c r="P4" s="1" t="s">
        <v>82</v>
      </c>
      <c r="Q4" s="1" t="s">
        <v>83</v>
      </c>
      <c r="R4" s="1" t="s">
        <v>96</v>
      </c>
      <c r="S4" s="1" t="s">
        <v>85</v>
      </c>
      <c r="T4" s="1" t="s">
        <v>86</v>
      </c>
      <c r="U4" s="1" t="s">
        <v>87</v>
      </c>
      <c r="V4" s="1" t="s">
        <v>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2022-09-15T01:45:56Z</dcterms:created>
  <dcterms:modified xsi:type="dcterms:W3CDTF">2022-09-15T01:49:34Z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2D5C0BFA830546FDB202C6A3C3DAFADC</vt:lpwstr>
  </property>
  <property fmtid="{D5CDD505-2E9C-101B-9397-08002B2CF9AE}" pid="3" name="KSOProductBuildVer">
    <vt:lpwstr>2052-11.1.0.12358</vt:lpwstr>
  </property>
</Properties>
</file>