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<sst xmlns="http://schemas.openxmlformats.org/spreadsheetml/2006/main" count="267" uniqueCount="153">
  <si>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</si>
  <si>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</si>
  <si>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</si>
  <si>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</si>
  <si>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</si>
  <si>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</si>
  <si>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</si>
  <si>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</si>
  <si>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</si>
  <si>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</si>
  <si>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</si>
  <si>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</si>
  <si>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</si>
  <si>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</si>
  <si>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</si>
  <si>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</si>
  <si>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</si>
  <si>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</si>
  <si>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</si>
  <si>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</si>
  <si>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</si>
  <si>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</si>
  <si>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</si>
  <si>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</si>
  <si>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</si>
  <si>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18649993667	</t>
  </si>
  <si>
    <t>Ctrip</t>
  </si>
  <si>
    <t>正常</t>
  </si>
  <si>
    <t>[多特蒙德]怡东酒店(Hotel Excelsior)(39637244)</t>
  </si>
  <si>
    <t>标准双人间&lt;不退款&gt;&lt;2人入住&gt;</t>
  </si>
  <si>
    <t>USD</t>
  </si>
  <si>
    <t>Caleb/Dyise-Gray</t>
  </si>
  <si>
    <t>CA5326220915USD</t>
  </si>
  <si>
    <t>未提现</t>
  </si>
  <si>
    <t>携程开票</t>
  </si>
  <si>
    <t xml:space="preserve">	</t>
  </si>
  <si>
    <t xml:space="preserve">EXPEDIA_1989955222	</t>
  </si>
  <si>
    <t xml:space="preserve">18729691330	</t>
  </si>
  <si>
    <t>[蒙特利尔]勒努维尔酒店(Le Nouvel Hotel)(37211100)</t>
  </si>
  <si>
    <t>标准房&lt;不退款&gt;&lt;2人入住&gt;</t>
  </si>
  <si>
    <t>Wiebe/Eugene</t>
  </si>
  <si>
    <t xml:space="preserve">2653289	</t>
  </si>
  <si>
    <t xml:space="preserve">31993	</t>
  </si>
  <si>
    <t xml:space="preserve">18863050091	</t>
  </si>
  <si>
    <t>[快乐山]查尔斯顿海港度假村(Harborside at Charleston Harbor Resort and Marina)(70698695)</t>
  </si>
  <si>
    <t>高级房, 1 张特大床&lt;不退款&gt;&lt;2人入住&gt;</t>
  </si>
  <si>
    <t>holt/william nicholas</t>
  </si>
  <si>
    <t xml:space="preserve">2666741	</t>
  </si>
  <si>
    <t xml:space="preserve">acknowledge	</t>
  </si>
  <si>
    <t xml:space="preserve">18936496465	</t>
  </si>
  <si>
    <t>[肯普顿帕克]奥利弗·坦博机场尚品酒店(Premier Hotel or Tambo)(37223779)</t>
  </si>
  <si>
    <t>标准房（1张大床）&lt;2人入住&gt;&lt;不退款&gt;</t>
  </si>
  <si>
    <t>Ahmed/Nafis,Ahmed/Nafis</t>
  </si>
  <si>
    <t xml:space="preserve">2682496	</t>
  </si>
  <si>
    <t xml:space="preserve">116404835	</t>
  </si>
  <si>
    <t xml:space="preserve">18947281719	</t>
  </si>
  <si>
    <t>[普吉岛]普吉岛宴宾雅海滩度假村 (SHA Extra Plus)(Impiana Beach Resort Patong, Phuket (SHA Extra Plus))(37199046)</t>
  </si>
  <si>
    <t>豪华园景房&lt;2人入住&gt;&lt;不退款&gt;&lt;早餐&gt;</t>
  </si>
  <si>
    <t>JEONG/SEOHYEON</t>
  </si>
  <si>
    <t xml:space="preserve">145049	</t>
  </si>
  <si>
    <t xml:space="preserve">18950098809	</t>
  </si>
  <si>
    <t>[北雅加达]雅加达马约兰假日旅馆(Holiday Inn Jakarta Kemayoran, an IHG Hotel)(37054565)</t>
  </si>
  <si>
    <t>特大床房&lt;2人入住&gt;&lt;不退款&gt;</t>
  </si>
  <si>
    <t>YU/YANFEI,Ming/Xiaobo</t>
  </si>
  <si>
    <t xml:space="preserve">23418157	</t>
  </si>
  <si>
    <t xml:space="preserve">18129538366	</t>
  </si>
  <si>
    <t>退单</t>
  </si>
  <si>
    <t>[圣塞瓦斯蒂安]电影 7(Zinema7)(39039760)</t>
  </si>
  <si>
    <t>标准双人房&lt;不退款&gt;&lt;2人入住&gt;</t>
  </si>
  <si>
    <t>RODRIGO OTEGI/LIERNI</t>
  </si>
  <si>
    <t>，</t>
  </si>
  <si>
    <t>9.13 可退158元</t>
  </si>
  <si>
    <t>A220915102143481</t>
  </si>
  <si>
    <t>A220915102229481</t>
  </si>
  <si>
    <t>USD / HKD 当前参考汇率: 7.84749</t>
  </si>
  <si>
    <t>总计：829 USD/
6505.57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</si>
  <si>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</si>
  <si>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</si>
  <si>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</si>
  <si>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</si>
  <si>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</si>
  <si>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</si>
  <si>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</si>
  <si>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</si>
  <si>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</si>
  <si>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</si>
  <si>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</si>
  <si>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</si>
  <si>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</si>
  <si>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</si>
  <si>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</si>
  <si>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</si>
  <si>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</si>
  <si>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</si>
  <si>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</si>
  <si>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2022-08-06</t>
  </si>
  <si>
    <t>2645953</t>
  </si>
  <si>
    <t>埃克塞尔西奥诺沃姆酒店</t>
  </si>
  <si>
    <t>Caleb Dyise-Gray</t>
  </si>
  <si>
    <t>2022-09-09</t>
  </si>
  <si>
    <t>2022-09-12</t>
  </si>
  <si>
    <t>退房日周结</t>
  </si>
  <si>
    <t>1606.60</t>
  </si>
  <si>
    <t>237.00</t>
  </si>
  <si>
    <t>0</t>
  </si>
  <si>
    <t>0.00</t>
  </si>
  <si>
    <t>携程盛景国际直连</t>
  </si>
  <si>
    <t>01.010677</t>
  </si>
  <si>
    <t>2022-08-06 05:04:18</t>
  </si>
  <si>
    <t>否</t>
  </si>
  <si>
    <t>汇智国际旅游发展有限公司</t>
  </si>
  <si>
    <t>直连</t>
  </si>
  <si>
    <t>德国</t>
  </si>
  <si>
    <t>2022-08-12</t>
  </si>
  <si>
    <t>2653289</t>
  </si>
  <si>
    <t>勒努维尔酒店</t>
  </si>
  <si>
    <t>Wiebe Eugene</t>
  </si>
  <si>
    <t>2022-09-11</t>
  </si>
  <si>
    <t>824.70</t>
  </si>
  <si>
    <t>122.00</t>
  </si>
  <si>
    <t>2022-08-12 22:19:38</t>
  </si>
  <si>
    <t>加拿大</t>
  </si>
  <si>
    <t>2022-08-25</t>
  </si>
  <si>
    <t>2666741</t>
  </si>
  <si>
    <t>查尔斯顿海港度假村</t>
  </si>
  <si>
    <t>holt william nicholas</t>
  </si>
  <si>
    <t>1457.73</t>
  </si>
  <si>
    <t>212.00</t>
  </si>
  <si>
    <t>2022-08-25 17:09:53</t>
  </si>
  <si>
    <t>美国</t>
  </si>
  <si>
    <t>2022-09-07</t>
  </si>
  <si>
    <t>2682496</t>
  </si>
  <si>
    <t>奥利弗·坦博机场尚品酒店</t>
  </si>
  <si>
    <t>Ahmed Nafis,Ahmed Nafis</t>
  </si>
  <si>
    <t>543.76</t>
  </si>
  <si>
    <t>78.00</t>
  </si>
  <si>
    <t>2022-09-07 21:14:35</t>
  </si>
  <si>
    <t>南非</t>
  </si>
  <si>
    <t>2022-09-10</t>
  </si>
  <si>
    <t>2685848</t>
  </si>
  <si>
    <t>普吉岛宴宾雅海滩度假村 (SHA Extra Plus)</t>
  </si>
  <si>
    <t>JEONG SEOHYEON</t>
  </si>
  <si>
    <t>1472.19</t>
  </si>
  <si>
    <t>2022-09-10 11:58:31</t>
  </si>
  <si>
    <t>直采</t>
  </si>
  <si>
    <t>泰国</t>
  </si>
  <si>
    <t>2687303</t>
  </si>
  <si>
    <t>雅加达马约兰假日旅馆</t>
  </si>
  <si>
    <t>YU YANFEI,Ming Xiaobo</t>
  </si>
  <si>
    <t>874.98</t>
  </si>
  <si>
    <t>126.00</t>
  </si>
  <si>
    <t>2022-09-11 12:02:52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</si>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</sst>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38100</xdr:colOff>
      <xdr:row>51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4392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44813</v>
      </c>
      <c r="G2" s="6">
        <v>44816</v>
      </c>
      <c r="H2" s="4">
        <v>1</v>
      </c>
      <c r="I2" s="4">
        <v>3</v>
      </c>
      <c r="J2" s="4">
        <v>3</v>
      </c>
      <c r="K2" s="4" t="s">
        <v>30</v>
      </c>
      <c r="L2" s="4">
        <v>237</v>
      </c>
      <c r="M2" s="4">
        <v>237</v>
      </c>
      <c r="N2" s="4" t="s">
        <v>31</v>
      </c>
      <c r="O2" s="4" t="s">
        <v>32</v>
      </c>
      <c r="P2" s="4" t="s">
        <v>33</v>
      </c>
      <c r="Q2" s="4">
        <v>0</v>
      </c>
      <c r="R2" s="7">
        <v>44779</v>
      </c>
      <c r="S2" s="6">
        <v>44819</v>
      </c>
      <c r="T2" s="4" t="s">
        <v>34</v>
      </c>
      <c r="U2" s="4">
        <v>237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44815</v>
      </c>
      <c r="G3" s="6">
        <v>44816</v>
      </c>
      <c r="H3" s="4">
        <v>1</v>
      </c>
      <c r="I3" s="4">
        <v>1</v>
      </c>
      <c r="J3" s="4">
        <v>1</v>
      </c>
      <c r="K3" s="4" t="s">
        <v>30</v>
      </c>
      <c r="L3" s="4">
        <v>122</v>
      </c>
      <c r="M3" s="4">
        <v>122</v>
      </c>
      <c r="N3" s="4" t="s">
        <v>40</v>
      </c>
      <c r="O3" s="4" t="s">
        <v>32</v>
      </c>
      <c r="P3" s="4" t="s">
        <v>33</v>
      </c>
      <c r="Q3" s="4">
        <v>0</v>
      </c>
      <c r="R3" s="7">
        <v>44785</v>
      </c>
      <c r="S3" s="6">
        <v>44819</v>
      </c>
      <c r="T3" s="4" t="s">
        <v>34</v>
      </c>
      <c r="U3" s="4">
        <v>122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44815</v>
      </c>
      <c r="G4" s="6">
        <v>44816</v>
      </c>
      <c r="H4" s="4">
        <v>1</v>
      </c>
      <c r="I4" s="4">
        <v>1</v>
      </c>
      <c r="J4" s="4">
        <v>1</v>
      </c>
      <c r="K4" s="4" t="s">
        <v>30</v>
      </c>
      <c r="L4" s="4">
        <v>212</v>
      </c>
      <c r="M4" s="4">
        <v>212</v>
      </c>
      <c r="N4" s="4" t="s">
        <v>46</v>
      </c>
      <c r="O4" s="4" t="s">
        <v>32</v>
      </c>
      <c r="P4" s="4" t="s">
        <v>33</v>
      </c>
      <c r="Q4" s="4">
        <v>0</v>
      </c>
      <c r="R4" s="7">
        <v>44798</v>
      </c>
      <c r="S4" s="6">
        <v>44819</v>
      </c>
      <c r="T4" s="4" t="s">
        <v>34</v>
      </c>
      <c r="U4" s="4">
        <v>212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44815</v>
      </c>
      <c r="G5" s="6">
        <v>44816</v>
      </c>
      <c r="H5" s="4">
        <v>1</v>
      </c>
      <c r="I5" s="4">
        <v>1</v>
      </c>
      <c r="J5" s="4">
        <v>1</v>
      </c>
      <c r="K5" s="4" t="s">
        <v>30</v>
      </c>
      <c r="L5" s="4">
        <v>78</v>
      </c>
      <c r="M5" s="4">
        <v>78</v>
      </c>
      <c r="N5" s="4" t="s">
        <v>52</v>
      </c>
      <c r="O5" s="4" t="s">
        <v>32</v>
      </c>
      <c r="P5" s="4" t="s">
        <v>33</v>
      </c>
      <c r="Q5" s="4">
        <v>0</v>
      </c>
      <c r="R5" s="7">
        <v>44811</v>
      </c>
      <c r="S5" s="6">
        <v>44819</v>
      </c>
      <c r="T5" s="4" t="s">
        <v>34</v>
      </c>
      <c r="U5" s="4">
        <v>78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44814</v>
      </c>
      <c r="G6" s="6">
        <v>44816</v>
      </c>
      <c r="H6" s="4">
        <v>1</v>
      </c>
      <c r="I6" s="4">
        <v>2</v>
      </c>
      <c r="J6" s="4">
        <v>2</v>
      </c>
      <c r="K6" s="4" t="s">
        <v>30</v>
      </c>
      <c r="L6" s="4">
        <v>212</v>
      </c>
      <c r="M6" s="4">
        <v>212</v>
      </c>
      <c r="N6" s="4" t="s">
        <v>58</v>
      </c>
      <c r="O6" s="4" t="s">
        <v>32</v>
      </c>
      <c r="P6" s="4" t="s">
        <v>33</v>
      </c>
      <c r="Q6" s="4">
        <v>0</v>
      </c>
      <c r="R6" s="7">
        <v>44814</v>
      </c>
      <c r="S6" s="6">
        <v>44819</v>
      </c>
      <c r="T6" s="4" t="s">
        <v>34</v>
      </c>
      <c r="U6" s="4">
        <v>212</v>
      </c>
      <c r="V6" s="4">
        <v>0</v>
      </c>
      <c r="W6" s="4">
        <v>0</v>
      </c>
      <c r="X6" s="4" t="s">
        <v>35</v>
      </c>
      <c r="Y6" s="4" t="s">
        <v>59</v>
      </c>
    </row>
    <row r="7" s="4" customFormat="1" spans="1:26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44815</v>
      </c>
      <c r="G7" s="6">
        <v>44816</v>
      </c>
      <c r="H7" s="4">
        <v>2</v>
      </c>
      <c r="I7" s="4">
        <v>1</v>
      </c>
      <c r="J7" s="4">
        <v>2</v>
      </c>
      <c r="K7" s="4" t="s">
        <v>30</v>
      </c>
      <c r="L7" s="4">
        <v>126</v>
      </c>
      <c r="M7" s="4">
        <v>126</v>
      </c>
      <c r="N7" s="4" t="s">
        <v>63</v>
      </c>
      <c r="O7" s="4" t="s">
        <v>32</v>
      </c>
      <c r="P7" s="4" t="s">
        <v>33</v>
      </c>
      <c r="Q7" s="4">
        <v>0</v>
      </c>
      <c r="R7" s="7">
        <v>44815</v>
      </c>
      <c r="S7" s="6">
        <v>44819</v>
      </c>
      <c r="T7" s="4" t="s">
        <v>34</v>
      </c>
      <c r="U7" s="4">
        <v>126</v>
      </c>
      <c r="V7" s="4">
        <v>0</v>
      </c>
      <c r="W7" s="4">
        <v>0</v>
      </c>
      <c r="X7" s="4" t="s">
        <v>35</v>
      </c>
      <c r="Y7" s="4">
        <v>22043594</v>
      </c>
      <c r="Z7" s="4" t="s">
        <v>64</v>
      </c>
    </row>
    <row r="8" s="4" customFormat="1" spans="1:25">
      <c r="A8" s="4" t="s">
        <v>65</v>
      </c>
      <c r="B8" s="4" t="s">
        <v>26</v>
      </c>
      <c r="C8" s="4" t="s">
        <v>66</v>
      </c>
      <c r="D8" s="4" t="s">
        <v>67</v>
      </c>
      <c r="E8" s="4" t="s">
        <v>68</v>
      </c>
      <c r="F8" s="6">
        <v>44767</v>
      </c>
      <c r="G8" s="6">
        <v>44768</v>
      </c>
      <c r="H8" s="4">
        <v>1</v>
      </c>
      <c r="I8" s="4">
        <v>1</v>
      </c>
      <c r="J8" s="4">
        <v>1</v>
      </c>
      <c r="K8" s="4" t="s">
        <v>30</v>
      </c>
      <c r="L8" s="4">
        <v>-158</v>
      </c>
      <c r="M8" s="4">
        <v>-158</v>
      </c>
      <c r="N8" s="4" t="s">
        <v>69</v>
      </c>
      <c r="O8" s="4" t="s">
        <v>32</v>
      </c>
      <c r="P8" s="4" t="s">
        <v>33</v>
      </c>
      <c r="Q8" s="4">
        <v>0</v>
      </c>
      <c r="R8" s="7">
        <v>44728</v>
      </c>
      <c r="S8" s="6">
        <v>44819</v>
      </c>
      <c r="T8" s="4" t="s">
        <v>34</v>
      </c>
      <c r="U8" s="4">
        <v>-158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6" sqref="A16:E19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18649993667</v>
      </c>
      <c r="B2" s="6">
        <v>44813</v>
      </c>
      <c r="C2" s="6">
        <v>44816</v>
      </c>
      <c r="D2" s="4">
        <v>237</v>
      </c>
      <c r="E2" s="4" t="str">
        <f>VLOOKUP(A2,HOP!A:L,12,0)</f>
        <v>237.00</v>
      </c>
      <c r="F2" s="4" t="str">
        <f>VLOOKUP(A2,HOP!A:C,3,0)</f>
        <v>2645953</v>
      </c>
      <c r="G2" s="4">
        <f>D2-E2</f>
        <v>0</v>
      </c>
      <c r="H2" s="4" t="str">
        <f>$H$1&amp;F2</f>
        <v>，2645953</v>
      </c>
      <c r="I2" s="4" t="str">
        <f>VLOOKUP(A2,HOP!A:U,21,0)</f>
        <v>直连</v>
      </c>
    </row>
    <row r="3" s="4" customFormat="1" spans="1:9">
      <c r="A3" s="5">
        <v>18729691330</v>
      </c>
      <c r="B3" s="6">
        <v>44815</v>
      </c>
      <c r="C3" s="6">
        <v>44816</v>
      </c>
      <c r="D3" s="4">
        <v>122</v>
      </c>
      <c r="E3" s="4" t="str">
        <f>VLOOKUP(A3,HOP!A:L,12,0)</f>
        <v>122.00</v>
      </c>
      <c r="F3" s="4" t="str">
        <f>VLOOKUP(A3,HOP!A:C,3,0)</f>
        <v>2653289</v>
      </c>
      <c r="G3" s="4">
        <f t="shared" ref="G3:G8" si="0">D3-E3</f>
        <v>0</v>
      </c>
      <c r="H3" s="4" t="str">
        <f t="shared" ref="H3:H8" si="1">$H$1&amp;F3</f>
        <v>，2653289</v>
      </c>
      <c r="I3" s="4" t="str">
        <f>VLOOKUP(A3,HOP!A:U,21,0)</f>
        <v>直连</v>
      </c>
    </row>
    <row r="4" s="4" customFormat="1" spans="1:9">
      <c r="A4" s="5">
        <v>18863050091</v>
      </c>
      <c r="B4" s="6">
        <v>44815</v>
      </c>
      <c r="C4" s="6">
        <v>44816</v>
      </c>
      <c r="D4" s="4">
        <v>212</v>
      </c>
      <c r="E4" s="4" t="str">
        <f>VLOOKUP(A4,HOP!A:L,12,0)</f>
        <v>212.00</v>
      </c>
      <c r="F4" s="4" t="str">
        <f>VLOOKUP(A4,HOP!A:C,3,0)</f>
        <v>2666741</v>
      </c>
      <c r="G4" s="4">
        <f t="shared" si="0"/>
        <v>0</v>
      </c>
      <c r="H4" s="4" t="str">
        <f t="shared" si="1"/>
        <v>，2666741</v>
      </c>
      <c r="I4" s="4" t="str">
        <f>VLOOKUP(A4,HOP!A:U,21,0)</f>
        <v>直连</v>
      </c>
    </row>
    <row r="5" s="4" customFormat="1" spans="1:9">
      <c r="A5" s="5">
        <v>18936496465</v>
      </c>
      <c r="B5" s="6">
        <v>44815</v>
      </c>
      <c r="C5" s="6">
        <v>44816</v>
      </c>
      <c r="D5" s="4">
        <v>78</v>
      </c>
      <c r="E5" s="4" t="str">
        <f>VLOOKUP(A5,HOP!A:L,12,0)</f>
        <v>78.00</v>
      </c>
      <c r="F5" s="4" t="str">
        <f>VLOOKUP(A5,HOP!A:C,3,0)</f>
        <v>2682496</v>
      </c>
      <c r="G5" s="4">
        <f t="shared" si="0"/>
        <v>0</v>
      </c>
      <c r="H5" s="4" t="str">
        <f t="shared" si="1"/>
        <v>，2682496</v>
      </c>
      <c r="I5" s="4" t="str">
        <f>VLOOKUP(A5,HOP!A:U,21,0)</f>
        <v>直连</v>
      </c>
    </row>
    <row r="6" s="4" customFormat="1" spans="1:9">
      <c r="A6" s="5">
        <v>18947281719</v>
      </c>
      <c r="B6" s="6">
        <v>44814</v>
      </c>
      <c r="C6" s="6">
        <v>44816</v>
      </c>
      <c r="D6" s="4">
        <v>212</v>
      </c>
      <c r="E6" s="4" t="str">
        <f>VLOOKUP(A6,HOP!A:L,12,0)</f>
        <v>212.00</v>
      </c>
      <c r="F6" s="4" t="str">
        <f>VLOOKUP(A6,HOP!A:C,3,0)</f>
        <v>2685848</v>
      </c>
      <c r="G6" s="4">
        <f t="shared" si="0"/>
        <v>0</v>
      </c>
      <c r="H6" s="4" t="str">
        <f t="shared" si="1"/>
        <v>，2685848</v>
      </c>
      <c r="I6" s="4" t="str">
        <f>VLOOKUP(A6,HOP!A:U,21,0)</f>
        <v>直采</v>
      </c>
    </row>
    <row r="7" s="4" customFormat="1" spans="1:9">
      <c r="A7" s="5">
        <v>18950098809</v>
      </c>
      <c r="B7" s="6">
        <v>44815</v>
      </c>
      <c r="C7" s="6">
        <v>44816</v>
      </c>
      <c r="D7" s="4">
        <v>126</v>
      </c>
      <c r="E7" s="4" t="str">
        <f>VLOOKUP(A7,HOP!A:L,12,0)</f>
        <v>126.00</v>
      </c>
      <c r="F7" s="4" t="str">
        <f>VLOOKUP(A7,HOP!A:C,3,0)</f>
        <v>2687303</v>
      </c>
      <c r="G7" s="4">
        <f t="shared" si="0"/>
        <v>0</v>
      </c>
      <c r="H7" s="4" t="str">
        <f t="shared" si="1"/>
        <v>，2687303</v>
      </c>
      <c r="I7" s="4" t="str">
        <f>VLOOKUP(A7,HOP!A:U,21,0)</f>
        <v>直连</v>
      </c>
    </row>
    <row r="8" s="4" customFormat="1" spans="1:10">
      <c r="A8" s="5">
        <v>18129538366</v>
      </c>
      <c r="B8" s="6">
        <v>44767</v>
      </c>
      <c r="C8" s="6">
        <v>44768</v>
      </c>
      <c r="D8" s="4">
        <v>-158</v>
      </c>
      <c r="E8" s="4" t="e">
        <f>VLOOKUP(A8,HOP!A:L,12,0)</f>
        <v>#N/A</v>
      </c>
      <c r="F8" s="4">
        <v>2592791</v>
      </c>
      <c r="G8" s="4" t="e">
        <f t="shared" si="0"/>
        <v>#N/A</v>
      </c>
      <c r="H8" s="4" t="str">
        <f t="shared" si="1"/>
        <v>，2592791</v>
      </c>
      <c r="I8" s="4" t="e">
        <f>VLOOKUP(A8,HOP!A:U,21,0)</f>
        <v>#N/A</v>
      </c>
      <c r="J8" s="4" t="s">
        <v>71</v>
      </c>
    </row>
    <row r="10" spans="4:4">
      <c r="D10" s="4">
        <f>SUM(D2:D9)</f>
        <v>829</v>
      </c>
    </row>
    <row r="16" spans="1:5">
      <c r="A16" s="4" t="s">
        <v>72</v>
      </c>
      <c r="D16" s="4">
        <v>212</v>
      </c>
      <c r="E16" s="4">
        <v>1663.67</v>
      </c>
    </row>
    <row r="17" spans="1:5">
      <c r="A17" s="4" t="s">
        <v>73</v>
      </c>
      <c r="D17" s="4">
        <v>617</v>
      </c>
      <c r="E17" s="4">
        <v>4841.9</v>
      </c>
    </row>
    <row r="18" spans="1:5">
      <c r="A18" s="4" t="s">
        <v>74</v>
      </c>
      <c r="D18" s="4">
        <f>SUM(D16:D17)</f>
        <v>829</v>
      </c>
      <c r="E18" s="4">
        <f>SUM(E16:E17)</f>
        <v>6505.57</v>
      </c>
    </row>
    <row r="19" spans="1:1">
      <c r="A19" s="4" t="s">
        <v>75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18649993667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30</v>
      </c>
      <c r="K2" s="1" t="s">
        <v>103</v>
      </c>
      <c r="L2" s="1" t="s">
        <v>103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18729691330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100</v>
      </c>
      <c r="H3" s="1" t="s">
        <v>101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120</v>
      </c>
      <c r="S3" s="1" t="s">
        <v>109</v>
      </c>
      <c r="T3" s="1" t="s">
        <v>110</v>
      </c>
      <c r="U3" s="1" t="s">
        <v>111</v>
      </c>
      <c r="V3" s="1" t="s">
        <v>121</v>
      </c>
    </row>
    <row r="4" s="1" customFormat="1" spans="1:22">
      <c r="A4" s="3">
        <v>18863050091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117</v>
      </c>
      <c r="G4" s="1" t="s">
        <v>100</v>
      </c>
      <c r="H4" s="1" t="s">
        <v>101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128</v>
      </c>
      <c r="S4" s="1" t="s">
        <v>109</v>
      </c>
      <c r="T4" s="1" t="s">
        <v>110</v>
      </c>
      <c r="U4" s="1" t="s">
        <v>111</v>
      </c>
      <c r="V4" s="1" t="s">
        <v>129</v>
      </c>
    </row>
    <row r="5" s="1" customFormat="1" spans="1:22">
      <c r="A5" s="3">
        <v>18936496465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117</v>
      </c>
      <c r="G5" s="1" t="s">
        <v>100</v>
      </c>
      <c r="H5" s="1" t="s">
        <v>101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136</v>
      </c>
      <c r="S5" s="1" t="s">
        <v>109</v>
      </c>
      <c r="T5" s="1" t="s">
        <v>110</v>
      </c>
      <c r="U5" s="1" t="s">
        <v>111</v>
      </c>
      <c r="V5" s="1" t="s">
        <v>137</v>
      </c>
    </row>
    <row r="6" s="1" customFormat="1" spans="1:22">
      <c r="A6" s="3">
        <v>18947281719</v>
      </c>
      <c r="B6" s="1" t="s">
        <v>138</v>
      </c>
      <c r="C6" s="1" t="s">
        <v>139</v>
      </c>
      <c r="D6" s="1" t="s">
        <v>140</v>
      </c>
      <c r="E6" s="1" t="s">
        <v>141</v>
      </c>
      <c r="F6" s="1" t="s">
        <v>138</v>
      </c>
      <c r="G6" s="1" t="s">
        <v>100</v>
      </c>
      <c r="H6" s="1" t="s">
        <v>101</v>
      </c>
      <c r="I6" s="1" t="s">
        <v>142</v>
      </c>
      <c r="J6" s="1" t="s">
        <v>30</v>
      </c>
      <c r="K6" s="1" t="s">
        <v>127</v>
      </c>
      <c r="L6" s="1" t="s">
        <v>127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143</v>
      </c>
      <c r="S6" s="1" t="s">
        <v>109</v>
      </c>
      <c r="T6" s="1" t="s">
        <v>110</v>
      </c>
      <c r="U6" s="1" t="s">
        <v>144</v>
      </c>
      <c r="V6" s="1" t="s">
        <v>145</v>
      </c>
    </row>
    <row r="7" s="1" customFormat="1" spans="1:22">
      <c r="A7" s="3">
        <v>18950098809</v>
      </c>
      <c r="B7" s="1" t="s">
        <v>117</v>
      </c>
      <c r="C7" s="1" t="s">
        <v>146</v>
      </c>
      <c r="D7" s="1" t="s">
        <v>147</v>
      </c>
      <c r="E7" s="1" t="s">
        <v>148</v>
      </c>
      <c r="F7" s="1" t="s">
        <v>117</v>
      </c>
      <c r="G7" s="1" t="s">
        <v>100</v>
      </c>
      <c r="H7" s="1" t="s">
        <v>101</v>
      </c>
      <c r="I7" s="1" t="s">
        <v>149</v>
      </c>
      <c r="J7" s="1" t="s">
        <v>30</v>
      </c>
      <c r="K7" s="1" t="s">
        <v>150</v>
      </c>
      <c r="L7" s="1" t="s">
        <v>150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151</v>
      </c>
      <c r="S7" s="1" t="s">
        <v>109</v>
      </c>
      <c r="T7" s="1" t="s">
        <v>110</v>
      </c>
      <c r="U7" s="1" t="s">
        <v>111</v>
      </c>
      <c r="V7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2022-09-15T01:59:06Z</dcterms:created>
  <dcterms:modified xsi:type="dcterms:W3CDTF">2022-09-15T02:22:34Z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23C1AD4DC0BA425BAAA3979A79104650</vt:lpwstr>
  </property>
  <property fmtid="{D5CDD505-2E9C-101B-9397-08002B2CF9AE}" pid="3" name="KSOProductBuildVer">
    <vt:lpwstr>2052-11.1.0.12358</vt:lpwstr>
  </property>
</Properties>
</file>