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<sst xmlns="http://schemas.openxmlformats.org/spreadsheetml/2006/main" count="346" uniqueCount="151">
  <si>
    <t>去哪儿网酒店预付对账单</t>
  </si>
  <si>
    <t>供应商名称：</t>
  </si>
  <si>
    <t>汇趣住</t>
  </si>
  <si>
    <t>结算周期：</t>
  </si>
  <si>
    <t>2022-09-14至2022-09-15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</si>
  <si>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</si>
  <si>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</si>
  <si>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</si>
  <si>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</si>
  <si>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</si>
  <si>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</si>
  <si>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</si>
  <si>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</si>
  <si>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</si>
  <si>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</si>
  <si>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</si>
  <si>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</si>
  <si>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</si>
  <si>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</si>
  <si>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</si>
  <si>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¥1,447.00</t>
  </si>
  <si>
    <t>¥190.00</t>
  </si>
  <si>
    <t>¥1,257.00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</si>
  <si>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</si>
  <si>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</si>
  <si>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</si>
  <si>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</si>
  <si>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</si>
  <si>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</si>
  <si>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</si>
  <si>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</si>
  <si>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</si>
  <si>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</si>
  <si>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</si>
  <si>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</si>
  <si>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</si>
  <si>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</si>
  <si>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</si>
  <si>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</si>
  <si>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</si>
  <si>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</si>
  <si>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</si>
  <si>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</si>
  <si>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</si>
  <si>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</si>
  <si>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</si>
  <si>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</si>
  <si>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</si>
  <si>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</si>
  <si>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</si>
  <si>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</si>
  <si>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</si>
  <si>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</si>
  <si>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</si>
  <si>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</si>
  <si>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</si>
  <si>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</si>
  <si>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</si>
  <si>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</si>
  <si>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</si>
  <si>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</si>
  <si>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</si>
  <si>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</si>
  <si>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</si>
  <si>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</si>
  <si>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</si>
  <si>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</si>
  <si>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</si>
  <si>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</si>
  <si>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</si>
  <si>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103119382612</t>
  </si>
  <si>
    <t>酒店预付</t>
  </si>
  <si>
    <t>否</t>
  </si>
  <si>
    <t>普通</t>
  </si>
  <si>
    <t>376035768</t>
  </si>
  <si>
    <t>上海龙之梦大酒店</t>
  </si>
  <si>
    <t>1639468</t>
  </si>
  <si>
    <t>王灿琴</t>
  </si>
  <si>
    <t>2022-09-13</t>
  </si>
  <si>
    <t>2022-09-14</t>
  </si>
  <si>
    <t>2022-09-15</t>
  </si>
  <si>
    <t>¥1,099.00</t>
  </si>
  <si>
    <t>¥144.00</t>
  </si>
  <si>
    <t>¥955.00</t>
  </si>
  <si>
    <t>豪华双床房</t>
  </si>
  <si>
    <t>WEBSITE</t>
  </si>
  <si>
    <t>103120382573</t>
  </si>
  <si>
    <t>321725683</t>
  </si>
  <si>
    <t>贝壳酒店(香河刘宋镇店)</t>
  </si>
  <si>
    <t>韦万军</t>
  </si>
  <si>
    <t>¥137.00</t>
  </si>
  <si>
    <t>¥18.00</t>
  </si>
  <si>
    <t>¥119.00</t>
  </si>
  <si>
    <t>时尚双床房</t>
  </si>
  <si>
    <t>103120497517</t>
  </si>
  <si>
    <t>318080071</t>
  </si>
  <si>
    <t>锋态度酒店(广州火车站白云皮具城店)</t>
  </si>
  <si>
    <t>陈蓉蓉</t>
  </si>
  <si>
    <t>¥211.00</t>
  </si>
  <si>
    <t>¥28.00</t>
  </si>
  <si>
    <t>¥183.00</t>
  </si>
  <si>
    <t>锋速大床房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</si>
  <si>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</si>
  <si>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</si>
  <si>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</si>
  <si>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</si>
  <si>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</si>
  <si>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</si>
  <si>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</si>
  <si>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</si>
  <si>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</si>
  <si>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</si>
  <si>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</si>
  <si>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A220916104412481</t>
  </si>
  <si>
    <r>
      <t>总计：</t>
    </r>
    <r>
      <rPr>
        <sz val="10"/>
        <rFont val="Arial"/>
        <charset val="134"/>
      </rPr>
      <t>1257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</si>
  <si>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</si>
  <si>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</si>
  <si>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</si>
  <si>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</si>
  <si>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</si>
  <si>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</si>
  <si>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</si>
  <si>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</si>
  <si>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</si>
  <si>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</si>
  <si>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</si>
  <si>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</si>
  <si>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</si>
  <si>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</si>
  <si>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</si>
  <si>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</si>
  <si>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</si>
  <si>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</si>
  <si>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2691721</t>
  </si>
  <si>
    <t>--</t>
  </si>
  <si>
    <t>119.00</t>
  </si>
  <si>
    <t>RMB</t>
  </si>
  <si>
    <t>0</t>
  </si>
  <si>
    <t>0.00</t>
  </si>
  <si>
    <t>汇趣住国内直连</t>
  </si>
  <si>
    <t>01.011247</t>
  </si>
  <si>
    <t>2022-09-14 21:12:45</t>
  </si>
  <si>
    <t>直连</t>
  </si>
  <si>
    <t>中国</t>
  </si>
  <si>
    <t>2691010</t>
  </si>
  <si>
    <t>广州锋·态度酒店</t>
  </si>
  <si>
    <t>183.00</t>
  </si>
  <si>
    <t>2022-09-14 10:04:11</t>
  </si>
  <si>
    <t>2690059</t>
  </si>
  <si>
    <t>955.00</t>
  </si>
  <si>
    <t>2022-09-13 15:00:44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</si>
</sst>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955</v>
      </c>
      <c r="E2" t="str">
        <f>VLOOKUP(A2,HOP!A:L,12,0)</f>
        <v>955.00</v>
      </c>
      <c r="F2" t="str">
        <f>VLOOKUP(A2,HOP!A:C,3,0)</f>
        <v>2690059</v>
      </c>
      <c r="G2">
        <f>D2-E2</f>
        <v>0</v>
      </c>
      <c r="H2" t="str">
        <f>$H$1&amp;F2</f>
        <v>，2690059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119</v>
      </c>
      <c r="E3" t="str">
        <f>VLOOKUP(A3,HOP!A:L,12,0)</f>
        <v>119.00</v>
      </c>
      <c r="F3" t="str">
        <f>VLOOKUP(A3,HOP!A:C,3,0)</f>
        <v>2691721</v>
      </c>
      <c r="G3">
        <f>D3-E3</f>
        <v>0</v>
      </c>
      <c r="H3" t="str">
        <f>$H$1&amp;F3</f>
        <v>，2691721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183</v>
      </c>
      <c r="E4" t="str">
        <f>VLOOKUP(A4,HOP!A:L,12,0)</f>
        <v>183.00</v>
      </c>
      <c r="F4" t="str">
        <f>VLOOKUP(A4,HOP!A:C,3,0)</f>
        <v>2691010</v>
      </c>
      <c r="G4">
        <f>D4-E4</f>
        <v>0</v>
      </c>
      <c r="H4" t="str">
        <f>$H$1&amp;F4</f>
        <v>，2691010</v>
      </c>
      <c r="I4" t="str">
        <f>VLOOKUP(A4,HOP!A:U,21,0)</f>
        <v>直连</v>
      </c>
    </row>
    <row r="6" spans="4:4">
      <c r="D6" s="3">
        <f>SUM(D2:D5)</f>
        <v>1257</v>
      </c>
    </row>
    <row r="7" ht="14.25" spans="4:4">
      <c r="D7" s="8" t="s">
        <v>22</v>
      </c>
    </row>
    <row r="12" spans="1:1">
      <c r="A12" t="s">
        <v>113</v>
      </c>
    </row>
    <row r="13" spans="1:1">
      <c r="A13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86</v>
      </c>
      <c r="B2" s="1" t="s">
        <v>79</v>
      </c>
      <c r="C2" s="1" t="s">
        <v>133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  <c r="V2" s="1" t="s">
        <v>143</v>
      </c>
    </row>
    <row r="3" s="1" customFormat="1" spans="1:22">
      <c r="A3" s="1" t="s">
        <v>94</v>
      </c>
      <c r="B3" s="1" t="s">
        <v>79</v>
      </c>
      <c r="C3" s="1" t="s">
        <v>144</v>
      </c>
      <c r="D3" s="1" t="s">
        <v>145</v>
      </c>
      <c r="E3" s="1" t="s">
        <v>97</v>
      </c>
      <c r="F3" s="1" t="s">
        <v>79</v>
      </c>
      <c r="G3" s="1" t="s">
        <v>80</v>
      </c>
      <c r="H3" s="1" t="s">
        <v>134</v>
      </c>
      <c r="I3" s="1" t="s">
        <v>146</v>
      </c>
      <c r="J3" s="1" t="s">
        <v>136</v>
      </c>
      <c r="K3" s="1" t="s">
        <v>146</v>
      </c>
      <c r="L3" s="1" t="s">
        <v>146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147</v>
      </c>
      <c r="S3" s="1" t="s">
        <v>72</v>
      </c>
      <c r="T3" s="1" t="s">
        <v>34</v>
      </c>
      <c r="U3" s="1" t="s">
        <v>142</v>
      </c>
      <c r="V3" s="1" t="s">
        <v>143</v>
      </c>
    </row>
    <row r="4" s="1" customFormat="1" spans="1:22">
      <c r="A4" s="1" t="s">
        <v>70</v>
      </c>
      <c r="B4" s="1" t="s">
        <v>78</v>
      </c>
      <c r="C4" s="1" t="s">
        <v>148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134</v>
      </c>
      <c r="I4" s="1" t="s">
        <v>149</v>
      </c>
      <c r="J4" s="1" t="s">
        <v>136</v>
      </c>
      <c r="K4" s="1" t="s">
        <v>149</v>
      </c>
      <c r="L4" s="1" t="s">
        <v>149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150</v>
      </c>
      <c r="S4" s="1" t="s">
        <v>72</v>
      </c>
      <c r="T4" s="1" t="s">
        <v>34</v>
      </c>
      <c r="U4" s="1" t="s">
        <v>142</v>
      </c>
      <c r="V4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2022-09-16T02:43:30Z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12766698232F40E8BB6FF4161C169F60</vt:lpwstr>
  </property>
</Properties>
</file>