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<sst xmlns="http://schemas.openxmlformats.org/spreadsheetml/2006/main" count="690" uniqueCount="231">
  <si>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</si>
  <si>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</si>
  <si>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</si>
  <si>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</si>
  <si>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</si>
  <si>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</si>
  <si>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</si>
  <si>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</si>
  <si>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</si>
  <si>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</si>
  <si>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</si>
  <si>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</si>
  <si>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</si>
  <si>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</si>
  <si>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</si>
  <si>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</si>
  <si>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</si>
  <si>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</si>
  <si>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</si>
  <si>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</si>
  <si>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</si>
  <si>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</si>
  <si>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</si>
  <si>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</si>
  <si>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</si>
  <si>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999218782889396	</t>
  </si>
  <si>
    <t>Ctrip</t>
  </si>
  <si>
    <t>正常</t>
  </si>
  <si>
    <t>[北京]北京亮马河饭店(93877138)</t>
  </si>
  <si>
    <t>特价标准间&lt;至多8间&gt;&lt;2人入住&gt;</t>
  </si>
  <si>
    <t>CNY</t>
  </si>
  <si>
    <t>张琳琦</t>
  </si>
  <si>
    <t>CA13744220916CNY</t>
  </si>
  <si>
    <t>未提现</t>
  </si>
  <si>
    <t>携程开票</t>
  </si>
  <si>
    <t xml:space="preserve">	</t>
  </si>
  <si>
    <t xml:space="preserve">3800453	</t>
  </si>
  <si>
    <t xml:space="preserve">999218784501641	</t>
  </si>
  <si>
    <t>[广州]广州珀丽酒店(76255406)</t>
  </si>
  <si>
    <t>豪华双床房&lt;至多8间&gt;&lt;2人入住&gt;&lt;早餐&gt;</t>
  </si>
  <si>
    <t>谢晓明</t>
  </si>
  <si>
    <t xml:space="preserve">2658348	</t>
  </si>
  <si>
    <t xml:space="preserve">999218830371754	</t>
  </si>
  <si>
    <t>[北京]汉庭酒店(北京国贸四惠店)(80244283)</t>
  </si>
  <si>
    <t>大床房&lt;至多8间&gt;&lt;2人入住&gt;</t>
  </si>
  <si>
    <t>袁洪鸿</t>
  </si>
  <si>
    <t xml:space="preserve">R1001242093834886001	</t>
  </si>
  <si>
    <t xml:space="preserve">18851635207	</t>
  </si>
  <si>
    <t>[合肥]格林豪泰酒店(合肥三联学院安大馨苑校区地铁站店)(82341237)</t>
  </si>
  <si>
    <t>高级双床房&lt;至多8间&gt;&lt;2人入住&gt;</t>
  </si>
  <si>
    <t>程子琦</t>
  </si>
  <si>
    <t xml:space="preserve">(GRT)78929776;	</t>
  </si>
  <si>
    <t xml:space="preserve">999218888647886	</t>
  </si>
  <si>
    <t>[广州]广东迎宾馆(68606999)</t>
  </si>
  <si>
    <t>阳光园景大床房(白云楼)&lt;至多8间&gt;&lt;2人入住&gt;</t>
  </si>
  <si>
    <t>杨铭涛</t>
  </si>
  <si>
    <t xml:space="preserve">(WSG)288705;	</t>
  </si>
  <si>
    <t xml:space="preserve">999218902362962	</t>
  </si>
  <si>
    <t>[北京]格林豪泰(北京学清路店)(83901142)</t>
  </si>
  <si>
    <t>标准房&lt;至多8间&gt;&lt;2人入住&gt;</t>
  </si>
  <si>
    <t>李红霞</t>
  </si>
  <si>
    <t xml:space="preserve">2671678	</t>
  </si>
  <si>
    <t xml:space="preserve">(GRT)79070689;	</t>
  </si>
  <si>
    <t xml:space="preserve">18906162783	</t>
  </si>
  <si>
    <t>[武汉]喆啡酒店(武汉王家湾陶家岭地铁站店)(80248405)</t>
  </si>
  <si>
    <t>醇享大床房&lt;至多8间&gt;&lt;2人入住&gt;</t>
  </si>
  <si>
    <t>王纹</t>
  </si>
  <si>
    <t xml:space="preserve">2672243	</t>
  </si>
  <si>
    <t xml:space="preserve">104707112964	</t>
  </si>
  <si>
    <t xml:space="preserve">18911337296	</t>
  </si>
  <si>
    <t>[淮安]贝壳酒店(淮安经济开发区富士康店)(80251086)</t>
  </si>
  <si>
    <t>商务大床房&lt;至多8间&gt;&lt;2人入住&gt;</t>
  </si>
  <si>
    <t>张晓强</t>
  </si>
  <si>
    <t xml:space="preserve">2673985	</t>
  </si>
  <si>
    <t xml:space="preserve">(GRT)79122379;	</t>
  </si>
  <si>
    <t xml:space="preserve">999218911378388	</t>
  </si>
  <si>
    <t>[枣庄]尚客优精选酒店(枣庄振兴路吉品街店)(92484062)</t>
  </si>
  <si>
    <t>特惠大床房&lt;至多8间&gt;&lt;2人入住&gt;</t>
  </si>
  <si>
    <t>吕建润张令浩</t>
  </si>
  <si>
    <t xml:space="preserve">(THK)YD00571220831111537742;	</t>
  </si>
  <si>
    <t xml:space="preserve">18912012381	</t>
  </si>
  <si>
    <t>[无锡]无锡新湖铂尔曼大酒店(81210095)</t>
  </si>
  <si>
    <t>高级大床房&lt;至多8间&gt;&lt;2人入住&gt;</t>
  </si>
  <si>
    <t>周芊</t>
  </si>
  <si>
    <t xml:space="preserve">18912012563	</t>
  </si>
  <si>
    <t>彭超</t>
  </si>
  <si>
    <t>取消</t>
  </si>
  <si>
    <t xml:space="preserve">18912065811	</t>
  </si>
  <si>
    <t xml:space="preserve">7545WHU540;XM	</t>
  </si>
  <si>
    <t xml:space="preserve">999218912161561	</t>
  </si>
  <si>
    <t>[大新]尚客优精选酒店(大新汽车站店)(92484346)</t>
  </si>
  <si>
    <t>李先孟</t>
  </si>
  <si>
    <t xml:space="preserve">(THK)YD02827220831151602578;	</t>
  </si>
  <si>
    <t xml:space="preserve">18912243196	</t>
  </si>
  <si>
    <t xml:space="preserve">7545WHU544;XM	</t>
  </si>
  <si>
    <t xml:space="preserve">999218912637223	</t>
  </si>
  <si>
    <t>[涿鹿]尚客优连锁酒店(涿鹿桑干河大桥店)(80248108)</t>
  </si>
  <si>
    <t>特价房(无窗)&lt;至多8间&gt;&lt;2人入住&gt;</t>
  </si>
  <si>
    <t>李建村</t>
  </si>
  <si>
    <t xml:space="preserve">(THK)YD03666220831174754515;	</t>
  </si>
  <si>
    <t xml:space="preserve">18913039819	</t>
  </si>
  <si>
    <t>[东莞]维帝客度假公寓(东莞南城店)(88988914)</t>
  </si>
  <si>
    <t>城市工业风&lt;至多8间&gt;&lt;2人入住&gt;</t>
  </si>
  <si>
    <t>梁钢</t>
  </si>
  <si>
    <t xml:space="preserve">749884372	</t>
  </si>
  <si>
    <t xml:space="preserve">18913043325	</t>
  </si>
  <si>
    <t>[新安]尚客优精选酒店(新安洛新产业聚集区店)(80248819)</t>
  </si>
  <si>
    <t>宋欣阳</t>
  </si>
  <si>
    <t xml:space="preserve">(THK)YD03913220831195155649;	</t>
  </si>
  <si>
    <t xml:space="preserve">999218913116051	</t>
  </si>
  <si>
    <t>[亳州]城市便捷（亳州万达康美中药城店）(68300276)</t>
  </si>
  <si>
    <t>标准大床房&lt;至多8间&gt;&lt;2人入住&gt;</t>
  </si>
  <si>
    <t>徐悦</t>
  </si>
  <si>
    <t xml:space="preserve">R_0558002_2532297	</t>
  </si>
  <si>
    <t xml:space="preserve">18913286068	</t>
  </si>
  <si>
    <t>[合肥]格林豪泰(合肥芜湖路万达广场店)(68606614)</t>
  </si>
  <si>
    <t>1.8米大床房&lt;2人入住&gt;</t>
  </si>
  <si>
    <t>孙梅</t>
  </si>
  <si>
    <t xml:space="preserve">2674623	</t>
  </si>
  <si>
    <t xml:space="preserve">(GRT)79138909;	</t>
  </si>
  <si>
    <t xml:space="preserve">18913455938	</t>
  </si>
  <si>
    <t>[上海]上海美丽园大酒店(76256414)</t>
  </si>
  <si>
    <t>类成波</t>
  </si>
  <si>
    <t>，</t>
  </si>
  <si>
    <t>18912243196此单多收518元待退回</t>
  </si>
  <si>
    <t xml:space="preserve"> 5041 CNY</t>
  </si>
  <si>
    <t>A220916093647481</t>
  </si>
  <si>
    <t>A2209160938223605</t>
  </si>
  <si>
    <t>总计：5041元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</si>
  <si>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</si>
  <si>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</si>
  <si>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</si>
  <si>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</si>
  <si>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</si>
  <si>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</si>
  <si>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</si>
  <si>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</si>
  <si>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</si>
  <si>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</si>
  <si>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</si>
  <si>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</si>
  <si>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</si>
  <si>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</si>
  <si>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</si>
  <si>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</si>
  <si>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</si>
  <si>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</si>
  <si>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</si>
  <si>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2022-08-31</t>
  </si>
  <si>
    <t>2674687</t>
  </si>
  <si>
    <t>上海美丽园大酒店</t>
  </si>
  <si>
    <t>2022-09-01</t>
  </si>
  <si>
    <t>退房日月结</t>
  </si>
  <si>
    <t>570.00</t>
  </si>
  <si>
    <t>RMB</t>
  </si>
  <si>
    <t>0</t>
  </si>
  <si>
    <t>0.00</t>
  </si>
  <si>
    <t>携程汇登国内直连</t>
  </si>
  <si>
    <t>01.011264</t>
  </si>
  <si>
    <t>2022-08-31 22:00:14</t>
  </si>
  <si>
    <t>否</t>
  </si>
  <si>
    <t>广州汇登信息科技有限公司</t>
  </si>
  <si>
    <t>直连</t>
  </si>
  <si>
    <t>中国</t>
  </si>
  <si>
    <t>2674623</t>
  </si>
  <si>
    <t>格林豪泰(合肥芜湖路万达广场店)</t>
  </si>
  <si>
    <t>161.00</t>
  </si>
  <si>
    <t>2022-08-31 21:07:04</t>
  </si>
  <si>
    <t>2674572</t>
  </si>
  <si>
    <t>城市便捷酒店(亳州魏武大道店)</t>
  </si>
  <si>
    <t>119.00</t>
  </si>
  <si>
    <t>2022-08-31 20:14:35</t>
  </si>
  <si>
    <t>2674555</t>
  </si>
  <si>
    <t>尚客优精选酒店(新安洛新产业聚集区店)</t>
  </si>
  <si>
    <t>114.00</t>
  </si>
  <si>
    <t>2022-08-31 19:52:00</t>
  </si>
  <si>
    <t>2674554</t>
  </si>
  <si>
    <t>维帝客度假公寓(东莞南城店)</t>
  </si>
  <si>
    <t>108.00</t>
  </si>
  <si>
    <t>2022-08-31 19:50:58</t>
  </si>
  <si>
    <t>2674448</t>
  </si>
  <si>
    <t>尚客优连锁酒店(涿鹿桑干河大桥店)</t>
  </si>
  <si>
    <t>87.00</t>
  </si>
  <si>
    <t>2022-08-31 17:47:57</t>
  </si>
  <si>
    <t>2674312</t>
  </si>
  <si>
    <t>无锡新湖铂尔曼大酒店</t>
  </si>
  <si>
    <t>518.00</t>
  </si>
  <si>
    <t>-518</t>
  </si>
  <si>
    <t>2022-08-31 22:46:18</t>
  </si>
  <si>
    <t>2674242</t>
  </si>
  <si>
    <t>2022-08-31 14:43:02</t>
  </si>
  <si>
    <t>2674001</t>
  </si>
  <si>
    <t>尚客优精选酒店(枣庄振兴路吉品街店)</t>
  </si>
  <si>
    <t>2022-08-31 11:15:40</t>
  </si>
  <si>
    <t>2673985</t>
  </si>
  <si>
    <t>贝壳酒店(淮安经济开发区富士康店)</t>
  </si>
  <si>
    <t>127.00</t>
  </si>
  <si>
    <t>2022-08-31 11:02:17</t>
  </si>
  <si>
    <t>2022-08-29</t>
  </si>
  <si>
    <t>2672243</t>
  </si>
  <si>
    <t>喆啡酒店武汉王家湾陶家岭地铁站店</t>
  </si>
  <si>
    <t>209.00</t>
  </si>
  <si>
    <t>2022-08-29 19:50:29</t>
  </si>
  <si>
    <t>2671678</t>
  </si>
  <si>
    <t>格林豪泰(北京学清路店)</t>
  </si>
  <si>
    <t>293.00</t>
  </si>
  <si>
    <t>2022-08-29 10:00:03</t>
  </si>
  <si>
    <t>2022-08-28</t>
  </si>
  <si>
    <t>2670432</t>
  </si>
  <si>
    <t>广东迎宾馆</t>
  </si>
  <si>
    <t>529.00</t>
  </si>
  <si>
    <t>2022-08-28 00:18:59</t>
  </si>
  <si>
    <t>2022-08-23</t>
  </si>
  <si>
    <t>2665143</t>
  </si>
  <si>
    <t>格林豪泰酒店(合肥三联学院安大馨苑校区地铁站店)</t>
  </si>
  <si>
    <t>2022-08-23 23:27:12</t>
  </si>
  <si>
    <t>2022-08-22</t>
  </si>
  <si>
    <t>2662892</t>
  </si>
  <si>
    <t>汉庭酒店(北京国贸四惠店)</t>
  </si>
  <si>
    <t>2022-08-30</t>
  </si>
  <si>
    <t>429.00</t>
  </si>
  <si>
    <t>2022-08-22 01:14:48</t>
  </si>
  <si>
    <t>2022-08-17</t>
  </si>
  <si>
    <t>2658348</t>
  </si>
  <si>
    <t>广州珀丽酒店</t>
  </si>
  <si>
    <t>611.00</t>
  </si>
  <si>
    <t>2022-08-17 17:44:51</t>
  </si>
  <si>
    <t>2658180</t>
  </si>
  <si>
    <t>北京亮马河饭店</t>
  </si>
  <si>
    <t>400.00</t>
  </si>
  <si>
    <t>2022-08-17 15:03:03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</si>
</sst>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44804</v>
      </c>
      <c r="G2" s="6">
        <v>44805</v>
      </c>
      <c r="H2" s="4">
        <v>1</v>
      </c>
      <c r="I2" s="4">
        <v>1</v>
      </c>
      <c r="J2" s="4">
        <v>1</v>
      </c>
      <c r="K2" s="4" t="s">
        <v>30</v>
      </c>
      <c r="L2" s="4">
        <v>400</v>
      </c>
      <c r="M2" s="4">
        <v>400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44790</v>
      </c>
      <c r="S2" s="6">
        <v>44820</v>
      </c>
      <c r="T2" s="4" t="s">
        <v>34</v>
      </c>
      <c r="U2" s="4">
        <v>400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44803</v>
      </c>
      <c r="G3" s="6">
        <v>44805</v>
      </c>
      <c r="H3" s="4">
        <v>1</v>
      </c>
      <c r="I3" s="4">
        <v>2</v>
      </c>
      <c r="J3" s="4">
        <v>2</v>
      </c>
      <c r="K3" s="4" t="s">
        <v>30</v>
      </c>
      <c r="L3" s="4">
        <v>611</v>
      </c>
      <c r="M3" s="4">
        <v>611</v>
      </c>
      <c r="N3" s="4" t="s">
        <v>40</v>
      </c>
      <c r="O3" s="4" t="s">
        <v>32</v>
      </c>
      <c r="P3" s="4" t="s">
        <v>33</v>
      </c>
      <c r="Q3" s="4">
        <v>0</v>
      </c>
      <c r="R3" s="7">
        <v>44790</v>
      </c>
      <c r="S3" s="6">
        <v>44820</v>
      </c>
      <c r="T3" s="4" t="s">
        <v>34</v>
      </c>
      <c r="U3" s="4">
        <v>611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44803</v>
      </c>
      <c r="G4" s="6">
        <v>44805</v>
      </c>
      <c r="H4" s="4">
        <v>1</v>
      </c>
      <c r="I4" s="4">
        <v>2</v>
      </c>
      <c r="J4" s="4">
        <v>2</v>
      </c>
      <c r="K4" s="4" t="s">
        <v>30</v>
      </c>
      <c r="L4" s="4">
        <v>429</v>
      </c>
      <c r="M4" s="4">
        <v>429</v>
      </c>
      <c r="N4" s="4" t="s">
        <v>45</v>
      </c>
      <c r="O4" s="4" t="s">
        <v>32</v>
      </c>
      <c r="P4" s="4" t="s">
        <v>33</v>
      </c>
      <c r="Q4" s="4">
        <v>0</v>
      </c>
      <c r="R4" s="7">
        <v>44795</v>
      </c>
      <c r="S4" s="6">
        <v>44820</v>
      </c>
      <c r="T4" s="4" t="s">
        <v>34</v>
      </c>
      <c r="U4" s="4">
        <v>429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44804</v>
      </c>
      <c r="G5" s="6">
        <v>44805</v>
      </c>
      <c r="H5" s="4">
        <v>1</v>
      </c>
      <c r="I5" s="4">
        <v>1</v>
      </c>
      <c r="J5" s="4">
        <v>1</v>
      </c>
      <c r="K5" s="4" t="s">
        <v>30</v>
      </c>
      <c r="L5" s="4">
        <v>161</v>
      </c>
      <c r="M5" s="4">
        <v>161</v>
      </c>
      <c r="N5" s="4" t="s">
        <v>50</v>
      </c>
      <c r="O5" s="4" t="s">
        <v>32</v>
      </c>
      <c r="P5" s="4" t="s">
        <v>33</v>
      </c>
      <c r="Q5" s="4">
        <v>0</v>
      </c>
      <c r="R5" s="7">
        <v>44796</v>
      </c>
      <c r="S5" s="6">
        <v>44820</v>
      </c>
      <c r="T5" s="4" t="s">
        <v>34</v>
      </c>
      <c r="U5" s="4">
        <v>161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44804</v>
      </c>
      <c r="G6" s="6">
        <v>44805</v>
      </c>
      <c r="H6" s="4">
        <v>1</v>
      </c>
      <c r="I6" s="4">
        <v>1</v>
      </c>
      <c r="J6" s="4">
        <v>1</v>
      </c>
      <c r="K6" s="4" t="s">
        <v>30</v>
      </c>
      <c r="L6" s="4">
        <v>529</v>
      </c>
      <c r="M6" s="4">
        <v>529</v>
      </c>
      <c r="N6" s="4" t="s">
        <v>55</v>
      </c>
      <c r="O6" s="4" t="s">
        <v>32</v>
      </c>
      <c r="P6" s="4" t="s">
        <v>33</v>
      </c>
      <c r="Q6" s="4">
        <v>0</v>
      </c>
      <c r="R6" s="7">
        <v>44801</v>
      </c>
      <c r="S6" s="6">
        <v>44820</v>
      </c>
      <c r="T6" s="4" t="s">
        <v>34</v>
      </c>
      <c r="U6" s="4">
        <v>529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44804</v>
      </c>
      <c r="G7" s="6">
        <v>44805</v>
      </c>
      <c r="H7" s="4">
        <v>1</v>
      </c>
      <c r="I7" s="4">
        <v>1</v>
      </c>
      <c r="J7" s="4">
        <v>1</v>
      </c>
      <c r="K7" s="4" t="s">
        <v>30</v>
      </c>
      <c r="L7" s="4">
        <v>293</v>
      </c>
      <c r="M7" s="4">
        <v>293</v>
      </c>
      <c r="N7" s="4" t="s">
        <v>60</v>
      </c>
      <c r="O7" s="4" t="s">
        <v>32</v>
      </c>
      <c r="P7" s="4" t="s">
        <v>33</v>
      </c>
      <c r="Q7" s="4">
        <v>0</v>
      </c>
      <c r="R7" s="7">
        <v>44802</v>
      </c>
      <c r="S7" s="6">
        <v>44820</v>
      </c>
      <c r="T7" s="4" t="s">
        <v>34</v>
      </c>
      <c r="U7" s="4">
        <v>293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44804</v>
      </c>
      <c r="G8" s="6">
        <v>44805</v>
      </c>
      <c r="H8" s="4">
        <v>1</v>
      </c>
      <c r="I8" s="4">
        <v>1</v>
      </c>
      <c r="J8" s="4">
        <v>1</v>
      </c>
      <c r="K8" s="4" t="s">
        <v>30</v>
      </c>
      <c r="L8" s="4">
        <v>209</v>
      </c>
      <c r="M8" s="4">
        <v>209</v>
      </c>
      <c r="N8" s="4" t="s">
        <v>66</v>
      </c>
      <c r="O8" s="4" t="s">
        <v>32</v>
      </c>
      <c r="P8" s="4" t="s">
        <v>33</v>
      </c>
      <c r="Q8" s="4">
        <v>0</v>
      </c>
      <c r="R8" s="7">
        <v>44802</v>
      </c>
      <c r="S8" s="6">
        <v>44820</v>
      </c>
      <c r="T8" s="4" t="s">
        <v>34</v>
      </c>
      <c r="U8" s="4">
        <v>209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44804</v>
      </c>
      <c r="G9" s="6">
        <v>44805</v>
      </c>
      <c r="H9" s="4">
        <v>1</v>
      </c>
      <c r="I9" s="4">
        <v>1</v>
      </c>
      <c r="J9" s="4">
        <v>1</v>
      </c>
      <c r="K9" s="4" t="s">
        <v>30</v>
      </c>
      <c r="L9" s="4">
        <v>127</v>
      </c>
      <c r="M9" s="4">
        <v>127</v>
      </c>
      <c r="N9" s="4" t="s">
        <v>72</v>
      </c>
      <c r="O9" s="4" t="s">
        <v>32</v>
      </c>
      <c r="P9" s="4" t="s">
        <v>33</v>
      </c>
      <c r="Q9" s="4">
        <v>0</v>
      </c>
      <c r="R9" s="7">
        <v>44804</v>
      </c>
      <c r="S9" s="6">
        <v>44820</v>
      </c>
      <c r="T9" s="4" t="s">
        <v>34</v>
      </c>
      <c r="U9" s="4">
        <v>127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44804</v>
      </c>
      <c r="G10" s="6">
        <v>44805</v>
      </c>
      <c r="H10" s="4">
        <v>1</v>
      </c>
      <c r="I10" s="4">
        <v>1</v>
      </c>
      <c r="J10" s="4">
        <v>1</v>
      </c>
      <c r="K10" s="4" t="s">
        <v>30</v>
      </c>
      <c r="L10" s="4">
        <v>87</v>
      </c>
      <c r="M10" s="4">
        <v>87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44804</v>
      </c>
      <c r="S10" s="6">
        <v>44820</v>
      </c>
      <c r="T10" s="4" t="s">
        <v>34</v>
      </c>
      <c r="U10" s="4">
        <v>87</v>
      </c>
      <c r="V10" s="4">
        <v>0</v>
      </c>
      <c r="W10" s="4">
        <v>0</v>
      </c>
      <c r="X10" s="4" t="s">
        <v>35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44804</v>
      </c>
      <c r="G11" s="6">
        <v>44805</v>
      </c>
      <c r="H11" s="4">
        <v>1</v>
      </c>
      <c r="I11" s="4">
        <v>1</v>
      </c>
      <c r="J11" s="4">
        <v>1</v>
      </c>
      <c r="K11" s="4" t="s">
        <v>30</v>
      </c>
      <c r="L11" s="4">
        <v>518</v>
      </c>
      <c r="M11" s="4">
        <v>518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44804</v>
      </c>
      <c r="S11" s="6">
        <v>44820</v>
      </c>
      <c r="T11" s="4" t="s">
        <v>34</v>
      </c>
      <c r="U11" s="4">
        <v>518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44804</v>
      </c>
      <c r="G12" s="6">
        <v>44805</v>
      </c>
      <c r="H12" s="4">
        <v>1</v>
      </c>
      <c r="I12" s="4">
        <v>1</v>
      </c>
      <c r="J12" s="4">
        <v>1</v>
      </c>
      <c r="K12" s="4" t="s">
        <v>30</v>
      </c>
      <c r="L12" s="4">
        <v>518</v>
      </c>
      <c r="M12" s="4">
        <v>518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44804</v>
      </c>
      <c r="S12" s="6">
        <v>44820</v>
      </c>
      <c r="T12" s="4" t="s">
        <v>34</v>
      </c>
      <c r="U12" s="4">
        <v>518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84</v>
      </c>
      <c r="B13" s="4" t="s">
        <v>26</v>
      </c>
      <c r="C13" s="4" t="s">
        <v>86</v>
      </c>
      <c r="D13" s="4" t="s">
        <v>81</v>
      </c>
      <c r="E13" s="4" t="s">
        <v>82</v>
      </c>
      <c r="F13" s="6">
        <v>44804</v>
      </c>
      <c r="G13" s="6">
        <v>44805</v>
      </c>
      <c r="H13" s="4">
        <v>1</v>
      </c>
      <c r="I13" s="4">
        <v>1</v>
      </c>
      <c r="J13" s="4">
        <v>1</v>
      </c>
      <c r="K13" s="4" t="s">
        <v>30</v>
      </c>
      <c r="L13" s="4">
        <v>-518</v>
      </c>
      <c r="M13" s="4">
        <v>-518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44804</v>
      </c>
      <c r="S13" s="6">
        <v>44820</v>
      </c>
      <c r="T13" s="4" t="s">
        <v>34</v>
      </c>
      <c r="U13" s="4">
        <v>-518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81</v>
      </c>
      <c r="E14" s="4" t="s">
        <v>49</v>
      </c>
      <c r="F14" s="6">
        <v>44804</v>
      </c>
      <c r="G14" s="6">
        <v>44805</v>
      </c>
      <c r="H14" s="4">
        <v>1</v>
      </c>
      <c r="I14" s="4">
        <v>1</v>
      </c>
      <c r="J14" s="4">
        <v>1</v>
      </c>
      <c r="K14" s="4" t="s">
        <v>30</v>
      </c>
      <c r="L14" s="4">
        <v>518</v>
      </c>
      <c r="M14" s="4">
        <v>518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44804</v>
      </c>
      <c r="S14" s="6">
        <v>44820</v>
      </c>
      <c r="T14" s="4" t="s">
        <v>34</v>
      </c>
      <c r="U14" s="4">
        <v>518</v>
      </c>
      <c r="V14" s="4">
        <v>0</v>
      </c>
      <c r="W14" s="4">
        <v>0</v>
      </c>
      <c r="X14" s="4" t="s">
        <v>35</v>
      </c>
      <c r="Y14" s="4" t="s">
        <v>88</v>
      </c>
    </row>
    <row r="15" s="4" customFormat="1" spans="1:25">
      <c r="A15" s="4" t="s">
        <v>80</v>
      </c>
      <c r="B15" s="4" t="s">
        <v>26</v>
      </c>
      <c r="C15" s="4" t="s">
        <v>86</v>
      </c>
      <c r="D15" s="4" t="s">
        <v>81</v>
      </c>
      <c r="E15" s="4" t="s">
        <v>82</v>
      </c>
      <c r="F15" s="6">
        <v>44804</v>
      </c>
      <c r="G15" s="6">
        <v>44805</v>
      </c>
      <c r="H15" s="4">
        <v>1</v>
      </c>
      <c r="I15" s="4">
        <v>1</v>
      </c>
      <c r="J15" s="4">
        <v>1</v>
      </c>
      <c r="K15" s="4" t="s">
        <v>30</v>
      </c>
      <c r="L15" s="4">
        <v>-518</v>
      </c>
      <c r="M15" s="4">
        <v>-518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44804</v>
      </c>
      <c r="S15" s="6">
        <v>44820</v>
      </c>
      <c r="T15" s="4" t="s">
        <v>34</v>
      </c>
      <c r="U15" s="4">
        <v>-518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77</v>
      </c>
      <c r="F16" s="6">
        <v>44804</v>
      </c>
      <c r="G16" s="6">
        <v>44805</v>
      </c>
      <c r="H16" s="4">
        <v>1</v>
      </c>
      <c r="I16" s="4">
        <v>1</v>
      </c>
      <c r="J16" s="4">
        <v>1</v>
      </c>
      <c r="K16" s="4" t="s">
        <v>30</v>
      </c>
      <c r="L16" s="4">
        <v>108</v>
      </c>
      <c r="M16" s="4">
        <v>108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44804</v>
      </c>
      <c r="S16" s="6">
        <v>44820</v>
      </c>
      <c r="T16" s="4" t="s">
        <v>34</v>
      </c>
      <c r="U16" s="4">
        <v>108</v>
      </c>
      <c r="V16" s="4">
        <v>0</v>
      </c>
      <c r="W16" s="4">
        <v>0</v>
      </c>
      <c r="X16" s="4" t="s">
        <v>35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81</v>
      </c>
      <c r="E17" s="4" t="s">
        <v>49</v>
      </c>
      <c r="F17" s="6">
        <v>44804</v>
      </c>
      <c r="G17" s="6">
        <v>44805</v>
      </c>
      <c r="H17" s="4">
        <v>1</v>
      </c>
      <c r="I17" s="4">
        <v>1</v>
      </c>
      <c r="J17" s="4">
        <v>1</v>
      </c>
      <c r="K17" s="4" t="s">
        <v>30</v>
      </c>
      <c r="L17" s="4">
        <v>518</v>
      </c>
      <c r="M17" s="4">
        <v>518</v>
      </c>
      <c r="N17" s="4" t="s">
        <v>83</v>
      </c>
      <c r="O17" s="4" t="s">
        <v>32</v>
      </c>
      <c r="P17" s="4" t="s">
        <v>33</v>
      </c>
      <c r="Q17" s="4">
        <v>0</v>
      </c>
      <c r="R17" s="7">
        <v>44804</v>
      </c>
      <c r="S17" s="6">
        <v>44820</v>
      </c>
      <c r="T17" s="4" t="s">
        <v>34</v>
      </c>
      <c r="U17" s="4">
        <v>518</v>
      </c>
      <c r="V17" s="4">
        <v>0</v>
      </c>
      <c r="W17" s="4">
        <v>0</v>
      </c>
      <c r="X17" s="4" t="s">
        <v>35</v>
      </c>
      <c r="Y17" s="4" t="s">
        <v>94</v>
      </c>
    </row>
    <row r="18" s="4" customFormat="1" spans="1:25">
      <c r="A18" s="4" t="s">
        <v>89</v>
      </c>
      <c r="B18" s="4" t="s">
        <v>26</v>
      </c>
      <c r="C18" s="4" t="s">
        <v>86</v>
      </c>
      <c r="D18" s="4" t="s">
        <v>90</v>
      </c>
      <c r="E18" s="4" t="s">
        <v>77</v>
      </c>
      <c r="F18" s="6">
        <v>44804</v>
      </c>
      <c r="G18" s="6">
        <v>44805</v>
      </c>
      <c r="H18" s="4">
        <v>1</v>
      </c>
      <c r="I18" s="4">
        <v>1</v>
      </c>
      <c r="J18" s="4">
        <v>1</v>
      </c>
      <c r="K18" s="4" t="s">
        <v>30</v>
      </c>
      <c r="L18" s="4">
        <v>-108</v>
      </c>
      <c r="M18" s="4">
        <v>-108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44804</v>
      </c>
      <c r="S18" s="6">
        <v>44820</v>
      </c>
      <c r="T18" s="4" t="s">
        <v>34</v>
      </c>
      <c r="U18" s="4">
        <v>-108</v>
      </c>
      <c r="V18" s="4">
        <v>0</v>
      </c>
      <c r="W18" s="4">
        <v>0</v>
      </c>
      <c r="X18" s="4" t="s">
        <v>35</v>
      </c>
      <c r="Y18" s="4" t="s">
        <v>92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44804</v>
      </c>
      <c r="G19" s="6">
        <v>44805</v>
      </c>
      <c r="H19" s="4">
        <v>1</v>
      </c>
      <c r="I19" s="4">
        <v>1</v>
      </c>
      <c r="J19" s="4">
        <v>1</v>
      </c>
      <c r="K19" s="4" t="s">
        <v>30</v>
      </c>
      <c r="L19" s="4">
        <v>87</v>
      </c>
      <c r="M19" s="4">
        <v>87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44804</v>
      </c>
      <c r="S19" s="6">
        <v>44820</v>
      </c>
      <c r="T19" s="4" t="s">
        <v>34</v>
      </c>
      <c r="U19" s="4">
        <v>87</v>
      </c>
      <c r="V19" s="4">
        <v>0</v>
      </c>
      <c r="W19" s="4">
        <v>0</v>
      </c>
      <c r="X19" s="4" t="s">
        <v>35</v>
      </c>
      <c r="Y19" s="4" t="s">
        <v>99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44804</v>
      </c>
      <c r="G20" s="6">
        <v>44805</v>
      </c>
      <c r="H20" s="4">
        <v>1</v>
      </c>
      <c r="I20" s="4">
        <v>1</v>
      </c>
      <c r="J20" s="4">
        <v>1</v>
      </c>
      <c r="K20" s="4" t="s">
        <v>30</v>
      </c>
      <c r="L20" s="4">
        <v>108</v>
      </c>
      <c r="M20" s="4">
        <v>108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44804</v>
      </c>
      <c r="S20" s="6">
        <v>44820</v>
      </c>
      <c r="T20" s="4" t="s">
        <v>34</v>
      </c>
      <c r="U20" s="4">
        <v>108</v>
      </c>
      <c r="V20" s="4">
        <v>0</v>
      </c>
      <c r="W20" s="4">
        <v>0</v>
      </c>
      <c r="X20" s="4" t="s">
        <v>35</v>
      </c>
      <c r="Y20" s="4" t="s">
        <v>104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106</v>
      </c>
      <c r="E21" s="4" t="s">
        <v>77</v>
      </c>
      <c r="F21" s="6">
        <v>44804</v>
      </c>
      <c r="G21" s="6">
        <v>44805</v>
      </c>
      <c r="H21" s="4">
        <v>1</v>
      </c>
      <c r="I21" s="4">
        <v>1</v>
      </c>
      <c r="J21" s="4">
        <v>1</v>
      </c>
      <c r="K21" s="4" t="s">
        <v>30</v>
      </c>
      <c r="L21" s="4">
        <v>114</v>
      </c>
      <c r="M21" s="4">
        <v>114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44804</v>
      </c>
      <c r="S21" s="6">
        <v>44820</v>
      </c>
      <c r="T21" s="4" t="s">
        <v>34</v>
      </c>
      <c r="U21" s="4">
        <v>114</v>
      </c>
      <c r="V21" s="4">
        <v>0</v>
      </c>
      <c r="W21" s="4">
        <v>0</v>
      </c>
      <c r="X21" s="4" t="s">
        <v>35</v>
      </c>
      <c r="Y21" s="4" t="s">
        <v>108</v>
      </c>
    </row>
    <row r="22" s="4" customFormat="1" spans="1:25">
      <c r="A22" s="4" t="s">
        <v>109</v>
      </c>
      <c r="B22" s="4" t="s">
        <v>26</v>
      </c>
      <c r="C22" s="4" t="s">
        <v>27</v>
      </c>
      <c r="D22" s="4" t="s">
        <v>110</v>
      </c>
      <c r="E22" s="4" t="s">
        <v>111</v>
      </c>
      <c r="F22" s="6">
        <v>44804</v>
      </c>
      <c r="G22" s="6">
        <v>44805</v>
      </c>
      <c r="H22" s="4">
        <v>1</v>
      </c>
      <c r="I22" s="4">
        <v>1</v>
      </c>
      <c r="J22" s="4">
        <v>1</v>
      </c>
      <c r="K22" s="4" t="s">
        <v>30</v>
      </c>
      <c r="L22" s="4">
        <v>119</v>
      </c>
      <c r="M22" s="4">
        <v>119</v>
      </c>
      <c r="N22" s="4" t="s">
        <v>112</v>
      </c>
      <c r="O22" s="4" t="s">
        <v>32</v>
      </c>
      <c r="P22" s="4" t="s">
        <v>33</v>
      </c>
      <c r="Q22" s="4">
        <v>0</v>
      </c>
      <c r="R22" s="7">
        <v>44804</v>
      </c>
      <c r="S22" s="6">
        <v>44820</v>
      </c>
      <c r="T22" s="4" t="s">
        <v>34</v>
      </c>
      <c r="U22" s="4">
        <v>119</v>
      </c>
      <c r="V22" s="4">
        <v>0</v>
      </c>
      <c r="W22" s="4">
        <v>0</v>
      </c>
      <c r="X22" s="4" t="s">
        <v>35</v>
      </c>
      <c r="Y22" s="4" t="s">
        <v>113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115</v>
      </c>
      <c r="E23" s="4" t="s">
        <v>116</v>
      </c>
      <c r="F23" s="6">
        <v>44804</v>
      </c>
      <c r="G23" s="6">
        <v>44805</v>
      </c>
      <c r="H23" s="4">
        <v>1</v>
      </c>
      <c r="I23" s="4">
        <v>1</v>
      </c>
      <c r="J23" s="4">
        <v>1</v>
      </c>
      <c r="K23" s="4" t="s">
        <v>30</v>
      </c>
      <c r="L23" s="4">
        <v>161</v>
      </c>
      <c r="M23" s="4">
        <v>161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44804</v>
      </c>
      <c r="S23" s="6">
        <v>44820</v>
      </c>
      <c r="T23" s="4" t="s">
        <v>34</v>
      </c>
      <c r="U23" s="4">
        <v>161</v>
      </c>
      <c r="V23" s="4">
        <v>0</v>
      </c>
      <c r="W23" s="4">
        <v>0</v>
      </c>
      <c r="X23" s="4" t="s">
        <v>118</v>
      </c>
      <c r="Y23" s="4" t="s">
        <v>119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71</v>
      </c>
      <c r="F24" s="6">
        <v>44804</v>
      </c>
      <c r="G24" s="6">
        <v>44805</v>
      </c>
      <c r="H24" s="4">
        <v>1</v>
      </c>
      <c r="I24" s="4">
        <v>1</v>
      </c>
      <c r="J24" s="4">
        <v>1</v>
      </c>
      <c r="K24" s="4" t="s">
        <v>30</v>
      </c>
      <c r="L24" s="4">
        <v>570</v>
      </c>
      <c r="M24" s="4">
        <v>570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44804</v>
      </c>
      <c r="S24" s="6">
        <v>44820</v>
      </c>
      <c r="T24" s="4" t="s">
        <v>34</v>
      </c>
      <c r="U24" s="4">
        <v>570</v>
      </c>
      <c r="V24" s="4">
        <v>0</v>
      </c>
      <c r="W24" s="4">
        <v>0</v>
      </c>
      <c r="X24" s="4" t="s">
        <v>35</v>
      </c>
      <c r="Y2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A29" sqref="A29:C3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</v>
      </c>
    </row>
    <row r="2" s="4" customFormat="1" spans="1:9">
      <c r="A2" s="5">
        <v>999218782889396</v>
      </c>
      <c r="B2" s="6">
        <v>44804</v>
      </c>
      <c r="C2" s="6">
        <v>44805</v>
      </c>
      <c r="D2" s="4">
        <v>400</v>
      </c>
      <c r="E2" s="4" t="str">
        <f>VLOOKUP(A2,HOP!A:L,12,0)</f>
        <v>400.00</v>
      </c>
      <c r="F2" s="4" t="str">
        <f>VLOOKUP(A2,HOP!A:C,3,0)</f>
        <v>2658180</v>
      </c>
      <c r="G2" s="4">
        <f>D2-E2</f>
        <v>0</v>
      </c>
      <c r="H2" s="4" t="str">
        <f>$H$1&amp;F2</f>
        <v>，2658180</v>
      </c>
      <c r="I2" s="4" t="str">
        <f>VLOOKUP(A2,HOP!A:U,21,0)</f>
        <v>直连</v>
      </c>
    </row>
    <row r="3" s="4" customFormat="1" spans="1:9">
      <c r="A3" s="5">
        <v>999218784501641</v>
      </c>
      <c r="B3" s="6">
        <v>44803</v>
      </c>
      <c r="C3" s="6">
        <v>44805</v>
      </c>
      <c r="D3" s="4">
        <v>611</v>
      </c>
      <c r="E3" s="4" t="str">
        <f>VLOOKUP(A3,HOP!A:L,12,0)</f>
        <v>611.00</v>
      </c>
      <c r="F3" s="4" t="str">
        <f>VLOOKUP(A3,HOP!A:C,3,0)</f>
        <v>2658348</v>
      </c>
      <c r="G3" s="4">
        <f t="shared" ref="G3:G21" si="0">D3-E3</f>
        <v>0</v>
      </c>
      <c r="H3" s="4" t="str">
        <f t="shared" ref="H3:H21" si="1">$H$1&amp;F3</f>
        <v>，2658348</v>
      </c>
      <c r="I3" s="4" t="str">
        <f>VLOOKUP(A3,HOP!A:U,21,0)</f>
        <v>直连</v>
      </c>
    </row>
    <row r="4" s="4" customFormat="1" spans="1:9">
      <c r="A4" s="5">
        <v>999218830371754</v>
      </c>
      <c r="B4" s="6">
        <v>44803</v>
      </c>
      <c r="C4" s="6">
        <v>44805</v>
      </c>
      <c r="D4" s="4">
        <v>429</v>
      </c>
      <c r="E4" s="4" t="str">
        <f>VLOOKUP(A4,HOP!A:L,12,0)</f>
        <v>429.00</v>
      </c>
      <c r="F4" s="4" t="str">
        <f>VLOOKUP(A4,HOP!A:C,3,0)</f>
        <v>2662892</v>
      </c>
      <c r="G4" s="4">
        <f t="shared" si="0"/>
        <v>0</v>
      </c>
      <c r="H4" s="4" t="str">
        <f t="shared" si="1"/>
        <v>，2662892</v>
      </c>
      <c r="I4" s="4" t="str">
        <f>VLOOKUP(A4,HOP!A:U,21,0)</f>
        <v>直连</v>
      </c>
    </row>
    <row r="5" s="4" customFormat="1" spans="1:9">
      <c r="A5" s="5">
        <v>18851635207</v>
      </c>
      <c r="B5" s="6">
        <v>44804</v>
      </c>
      <c r="C5" s="6">
        <v>44805</v>
      </c>
      <c r="D5" s="4">
        <v>161</v>
      </c>
      <c r="E5" s="4" t="str">
        <f>VLOOKUP(A5,HOP!A:L,12,0)</f>
        <v>161.00</v>
      </c>
      <c r="F5" s="4" t="str">
        <f>VLOOKUP(A5,HOP!A:C,3,0)</f>
        <v>2665143</v>
      </c>
      <c r="G5" s="4">
        <f t="shared" si="0"/>
        <v>0</v>
      </c>
      <c r="H5" s="4" t="str">
        <f t="shared" si="1"/>
        <v>，2665143</v>
      </c>
      <c r="I5" s="4" t="str">
        <f>VLOOKUP(A5,HOP!A:U,21,0)</f>
        <v>直连</v>
      </c>
    </row>
    <row r="6" s="4" customFormat="1" spans="1:9">
      <c r="A6" s="5">
        <v>999218888647886</v>
      </c>
      <c r="B6" s="6">
        <v>44804</v>
      </c>
      <c r="C6" s="6">
        <v>44805</v>
      </c>
      <c r="D6" s="4">
        <v>529</v>
      </c>
      <c r="E6" s="4" t="str">
        <f>VLOOKUP(A6,HOP!A:L,12,0)</f>
        <v>529.00</v>
      </c>
      <c r="F6" s="4" t="str">
        <f>VLOOKUP(A6,HOP!A:C,3,0)</f>
        <v>2670432</v>
      </c>
      <c r="G6" s="4">
        <f t="shared" si="0"/>
        <v>0</v>
      </c>
      <c r="H6" s="4" t="str">
        <f t="shared" si="1"/>
        <v>，2670432</v>
      </c>
      <c r="I6" s="4" t="str">
        <f>VLOOKUP(A6,HOP!A:U,21,0)</f>
        <v>直连</v>
      </c>
    </row>
    <row r="7" s="4" customFormat="1" spans="1:9">
      <c r="A7" s="5">
        <v>999218902362962</v>
      </c>
      <c r="B7" s="6">
        <v>44804</v>
      </c>
      <c r="C7" s="6">
        <v>44805</v>
      </c>
      <c r="D7" s="4">
        <v>293</v>
      </c>
      <c r="E7" s="4" t="str">
        <f>VLOOKUP(A7,HOP!A:L,12,0)</f>
        <v>293.00</v>
      </c>
      <c r="F7" s="4" t="str">
        <f>VLOOKUP(A7,HOP!A:C,3,0)</f>
        <v>2671678</v>
      </c>
      <c r="G7" s="4">
        <f t="shared" si="0"/>
        <v>0</v>
      </c>
      <c r="H7" s="4" t="str">
        <f t="shared" si="1"/>
        <v>，2671678</v>
      </c>
      <c r="I7" s="4" t="str">
        <f>VLOOKUP(A7,HOP!A:U,21,0)</f>
        <v>直连</v>
      </c>
    </row>
    <row r="8" s="4" customFormat="1" spans="1:9">
      <c r="A8" s="5">
        <v>18906162783</v>
      </c>
      <c r="B8" s="6">
        <v>44804</v>
      </c>
      <c r="C8" s="6">
        <v>44805</v>
      </c>
      <c r="D8" s="4">
        <v>209</v>
      </c>
      <c r="E8" s="4" t="str">
        <f>VLOOKUP(A8,HOP!A:L,12,0)</f>
        <v>209.00</v>
      </c>
      <c r="F8" s="4" t="str">
        <f>VLOOKUP(A8,HOP!A:C,3,0)</f>
        <v>2672243</v>
      </c>
      <c r="G8" s="4">
        <f t="shared" si="0"/>
        <v>0</v>
      </c>
      <c r="H8" s="4" t="str">
        <f t="shared" si="1"/>
        <v>，2672243</v>
      </c>
      <c r="I8" s="4" t="str">
        <f>VLOOKUP(A8,HOP!A:U,21,0)</f>
        <v>直连</v>
      </c>
    </row>
    <row r="9" s="4" customFormat="1" spans="1:9">
      <c r="A9" s="5">
        <v>18911337296</v>
      </c>
      <c r="B9" s="6">
        <v>44804</v>
      </c>
      <c r="C9" s="6">
        <v>44805</v>
      </c>
      <c r="D9" s="4">
        <v>127</v>
      </c>
      <c r="E9" s="4" t="str">
        <f>VLOOKUP(A9,HOP!A:L,12,0)</f>
        <v>127.00</v>
      </c>
      <c r="F9" s="4" t="str">
        <f>VLOOKUP(A9,HOP!A:C,3,0)</f>
        <v>2673985</v>
      </c>
      <c r="G9" s="4">
        <f t="shared" si="0"/>
        <v>0</v>
      </c>
      <c r="H9" s="4" t="str">
        <f t="shared" si="1"/>
        <v>，2673985</v>
      </c>
      <c r="I9" s="4" t="str">
        <f>VLOOKUP(A9,HOP!A:U,21,0)</f>
        <v>直连</v>
      </c>
    </row>
    <row r="10" s="4" customFormat="1" spans="1:9">
      <c r="A10" s="5">
        <v>999218911378388</v>
      </c>
      <c r="B10" s="6">
        <v>44804</v>
      </c>
      <c r="C10" s="6">
        <v>44805</v>
      </c>
      <c r="D10" s="4">
        <v>87</v>
      </c>
      <c r="E10" s="4" t="str">
        <f>VLOOKUP(A10,HOP!A:L,12,0)</f>
        <v>87.00</v>
      </c>
      <c r="F10" s="4" t="str">
        <f>VLOOKUP(A10,HOP!A:C,3,0)</f>
        <v>2674001</v>
      </c>
      <c r="G10" s="4">
        <f t="shared" si="0"/>
        <v>0</v>
      </c>
      <c r="H10" s="4" t="str">
        <f t="shared" si="1"/>
        <v>，2674001</v>
      </c>
      <c r="I10" s="4" t="str">
        <f>VLOOKUP(A10,HOP!A:U,21,0)</f>
        <v>直连</v>
      </c>
    </row>
    <row r="11" s="4" customFormat="1" hidden="1" spans="1:9">
      <c r="A11" s="5">
        <v>18912012381</v>
      </c>
      <c r="B11" s="6">
        <v>44804</v>
      </c>
      <c r="C11" s="6">
        <v>44805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18912012563</v>
      </c>
      <c r="B12" s="6">
        <v>44804</v>
      </c>
      <c r="C12" s="6">
        <v>44805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18912065811</v>
      </c>
      <c r="B13" s="6">
        <v>44804</v>
      </c>
      <c r="C13" s="6">
        <v>44805</v>
      </c>
      <c r="D13" s="4">
        <v>518</v>
      </c>
      <c r="E13" s="4" t="str">
        <f>VLOOKUP(A13,HOP!A:L,12,0)</f>
        <v>518.00</v>
      </c>
      <c r="F13" s="4" t="str">
        <f>VLOOKUP(A13,HOP!A:C,3,0)</f>
        <v>2674242</v>
      </c>
      <c r="G13" s="4">
        <f t="shared" si="0"/>
        <v>0</v>
      </c>
      <c r="H13" s="4" t="str">
        <f t="shared" si="1"/>
        <v>，2674242</v>
      </c>
      <c r="I13" s="4" t="str">
        <f>VLOOKUP(A13,HOP!A:U,21,0)</f>
        <v>直连</v>
      </c>
    </row>
    <row r="14" s="4" customFormat="1" hidden="1" spans="1:9">
      <c r="A14" s="5">
        <v>999218912161561</v>
      </c>
      <c r="B14" s="6">
        <v>44804</v>
      </c>
      <c r="C14" s="6">
        <v>44805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10">
      <c r="A15" s="5">
        <v>18912243196</v>
      </c>
      <c r="B15" s="6">
        <v>44804</v>
      </c>
      <c r="C15" s="6">
        <v>44805</v>
      </c>
      <c r="D15" s="4">
        <v>518</v>
      </c>
      <c r="E15" s="4" t="str">
        <f>VLOOKUP(A15,HOP!A:L,12,0)</f>
        <v>0.00</v>
      </c>
      <c r="F15" s="4" t="str">
        <f>VLOOKUP(A15,HOP!A:C,3,0)</f>
        <v>2674312</v>
      </c>
      <c r="G15" s="4">
        <f t="shared" si="0"/>
        <v>518</v>
      </c>
      <c r="H15" s="4" t="str">
        <f t="shared" si="1"/>
        <v>，2674312</v>
      </c>
      <c r="I15" s="4" t="str">
        <f>VLOOKUP(A15,HOP!A:U,21,0)</f>
        <v>直连</v>
      </c>
      <c r="J15" s="4" t="s">
        <v>124</v>
      </c>
    </row>
    <row r="16" s="4" customFormat="1" spans="1:9">
      <c r="A16" s="5">
        <v>999218912637223</v>
      </c>
      <c r="B16" s="6">
        <v>44804</v>
      </c>
      <c r="C16" s="6">
        <v>44805</v>
      </c>
      <c r="D16" s="4">
        <v>87</v>
      </c>
      <c r="E16" s="4" t="str">
        <f>VLOOKUP(A16,HOP!A:L,12,0)</f>
        <v>87.00</v>
      </c>
      <c r="F16" s="4" t="str">
        <f>VLOOKUP(A16,HOP!A:C,3,0)</f>
        <v>2674448</v>
      </c>
      <c r="G16" s="4">
        <f t="shared" si="0"/>
        <v>0</v>
      </c>
      <c r="H16" s="4" t="str">
        <f t="shared" si="1"/>
        <v>，2674448</v>
      </c>
      <c r="I16" s="4" t="str">
        <f>VLOOKUP(A16,HOP!A:U,21,0)</f>
        <v>直连</v>
      </c>
    </row>
    <row r="17" s="4" customFormat="1" spans="1:9">
      <c r="A17" s="5">
        <v>18913039819</v>
      </c>
      <c r="B17" s="6">
        <v>44804</v>
      </c>
      <c r="C17" s="6">
        <v>44805</v>
      </c>
      <c r="D17" s="4">
        <v>108</v>
      </c>
      <c r="E17" s="4" t="str">
        <f>VLOOKUP(A17,HOP!A:L,12,0)</f>
        <v>108.00</v>
      </c>
      <c r="F17" s="4" t="str">
        <f>VLOOKUP(A17,HOP!A:C,3,0)</f>
        <v>2674554</v>
      </c>
      <c r="G17" s="4">
        <f t="shared" si="0"/>
        <v>0</v>
      </c>
      <c r="H17" s="4" t="str">
        <f t="shared" si="1"/>
        <v>，2674554</v>
      </c>
      <c r="I17" s="4" t="str">
        <f>VLOOKUP(A17,HOP!A:U,21,0)</f>
        <v>直连</v>
      </c>
    </row>
    <row r="18" s="4" customFormat="1" spans="1:9">
      <c r="A18" s="5">
        <v>18913043325</v>
      </c>
      <c r="B18" s="6">
        <v>44804</v>
      </c>
      <c r="C18" s="6">
        <v>44805</v>
      </c>
      <c r="D18" s="4">
        <v>114</v>
      </c>
      <c r="E18" s="4" t="str">
        <f>VLOOKUP(A18,HOP!A:L,12,0)</f>
        <v>114.00</v>
      </c>
      <c r="F18" s="4" t="str">
        <f>VLOOKUP(A18,HOP!A:C,3,0)</f>
        <v>2674555</v>
      </c>
      <c r="G18" s="4">
        <f t="shared" si="0"/>
        <v>0</v>
      </c>
      <c r="H18" s="4" t="str">
        <f t="shared" si="1"/>
        <v>，2674555</v>
      </c>
      <c r="I18" s="4" t="str">
        <f>VLOOKUP(A18,HOP!A:U,21,0)</f>
        <v>直连</v>
      </c>
    </row>
    <row r="19" s="4" customFormat="1" spans="1:9">
      <c r="A19" s="5">
        <v>999218913116051</v>
      </c>
      <c r="B19" s="6">
        <v>44804</v>
      </c>
      <c r="C19" s="6">
        <v>44805</v>
      </c>
      <c r="D19" s="4">
        <v>119</v>
      </c>
      <c r="E19" s="4" t="str">
        <f>VLOOKUP(A19,HOP!A:L,12,0)</f>
        <v>119.00</v>
      </c>
      <c r="F19" s="4" t="str">
        <f>VLOOKUP(A19,HOP!A:C,3,0)</f>
        <v>2674572</v>
      </c>
      <c r="G19" s="4">
        <f t="shared" si="0"/>
        <v>0</v>
      </c>
      <c r="H19" s="4" t="str">
        <f t="shared" si="1"/>
        <v>，2674572</v>
      </c>
      <c r="I19" s="4" t="str">
        <f>VLOOKUP(A19,HOP!A:U,21,0)</f>
        <v>直连</v>
      </c>
    </row>
    <row r="20" s="4" customFormat="1" spans="1:9">
      <c r="A20" s="5">
        <v>18913286068</v>
      </c>
      <c r="B20" s="6">
        <v>44804</v>
      </c>
      <c r="C20" s="6">
        <v>44805</v>
      </c>
      <c r="D20" s="4">
        <v>161</v>
      </c>
      <c r="E20" s="4" t="str">
        <f>VLOOKUP(A20,HOP!A:L,12,0)</f>
        <v>161.00</v>
      </c>
      <c r="F20" s="4" t="str">
        <f>VLOOKUP(A20,HOP!A:C,3,0)</f>
        <v>2674623</v>
      </c>
      <c r="G20" s="4">
        <f t="shared" si="0"/>
        <v>0</v>
      </c>
      <c r="H20" s="4" t="str">
        <f t="shared" si="1"/>
        <v>，2674623</v>
      </c>
      <c r="I20" s="4" t="str">
        <f>VLOOKUP(A20,HOP!A:U,21,0)</f>
        <v>直连</v>
      </c>
    </row>
    <row r="21" s="4" customFormat="1" spans="1:9">
      <c r="A21" s="5">
        <v>18913455938</v>
      </c>
      <c r="B21" s="6">
        <v>44804</v>
      </c>
      <c r="C21" s="6">
        <v>44805</v>
      </c>
      <c r="D21" s="4">
        <v>570</v>
      </c>
      <c r="E21" s="4" t="str">
        <f>VLOOKUP(A21,HOP!A:L,12,0)</f>
        <v>570.00</v>
      </c>
      <c r="F21" s="4" t="str">
        <f>VLOOKUP(A21,HOP!A:C,3,0)</f>
        <v>2674687</v>
      </c>
      <c r="G21" s="4">
        <f t="shared" si="0"/>
        <v>0</v>
      </c>
      <c r="H21" s="4" t="str">
        <f t="shared" si="1"/>
        <v>，2674687</v>
      </c>
      <c r="I21" s="4" t="str">
        <f>VLOOKUP(A21,HOP!A:U,21,0)</f>
        <v>直连</v>
      </c>
    </row>
    <row r="23" spans="4:4">
      <c r="D23" s="4">
        <f>SUM(D2:D22)</f>
        <v>5041</v>
      </c>
    </row>
    <row r="24" spans="4:4">
      <c r="D24" s="4" t="s">
        <v>125</v>
      </c>
    </row>
    <row r="29" spans="1:3">
      <c r="A29" s="4" t="s">
        <v>126</v>
      </c>
      <c r="C29" s="4">
        <v>4523</v>
      </c>
    </row>
    <row r="30" spans="1:3">
      <c r="A30" s="4" t="s">
        <v>127</v>
      </c>
      <c r="C30" s="4">
        <v>518</v>
      </c>
    </row>
    <row r="31" spans="1:3">
      <c r="A31" s="4" t="s">
        <v>128</v>
      </c>
      <c r="C31" s="4">
        <f>SUBTOTAL(9,C29:C30)</f>
        <v>5041</v>
      </c>
    </row>
  </sheetData>
  <autoFilter ref="A1:X21">
    <filterColumn colId="3">
      <filters>
        <filter val="400"/>
        <filter val="570"/>
        <filter val="161"/>
        <filter val="611"/>
        <filter val="293"/>
        <filter val="114"/>
        <filter val="87"/>
        <filter val="127"/>
        <filter val="108"/>
        <filter val="518"/>
        <filter val="119"/>
        <filter val="209"/>
        <filter val="429"/>
        <filter val="5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D37" sqref="D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</v>
      </c>
      <c r="F1" s="2" t="s">
        <v>5</v>
      </c>
      <c r="G1" s="2" t="s">
        <v>6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</row>
    <row r="2" s="1" customFormat="1" spans="1:22">
      <c r="A2" s="3">
        <v>18913455938</v>
      </c>
      <c r="B2" s="1" t="s">
        <v>148</v>
      </c>
      <c r="C2" s="1" t="s">
        <v>149</v>
      </c>
      <c r="D2" s="1" t="s">
        <v>150</v>
      </c>
      <c r="E2" s="1" t="s">
        <v>122</v>
      </c>
      <c r="F2" s="1" t="s">
        <v>148</v>
      </c>
      <c r="G2" s="1" t="s">
        <v>151</v>
      </c>
      <c r="H2" s="1" t="s">
        <v>152</v>
      </c>
      <c r="I2" s="1" t="s">
        <v>153</v>
      </c>
      <c r="J2" s="1" t="s">
        <v>154</v>
      </c>
      <c r="K2" s="1" t="s">
        <v>153</v>
      </c>
      <c r="L2" s="1" t="s">
        <v>153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  <c r="U2" s="1" t="s">
        <v>162</v>
      </c>
      <c r="V2" s="1" t="s">
        <v>163</v>
      </c>
    </row>
    <row r="3" s="1" customFormat="1" spans="1:22">
      <c r="A3" s="3">
        <v>18913286068</v>
      </c>
      <c r="B3" s="1" t="s">
        <v>148</v>
      </c>
      <c r="C3" s="1" t="s">
        <v>164</v>
      </c>
      <c r="D3" s="1" t="s">
        <v>165</v>
      </c>
      <c r="E3" s="1" t="s">
        <v>117</v>
      </c>
      <c r="F3" s="1" t="s">
        <v>148</v>
      </c>
      <c r="G3" s="1" t="s">
        <v>151</v>
      </c>
      <c r="H3" s="1" t="s">
        <v>152</v>
      </c>
      <c r="I3" s="1" t="s">
        <v>166</v>
      </c>
      <c r="J3" s="1" t="s">
        <v>154</v>
      </c>
      <c r="K3" s="1" t="s">
        <v>166</v>
      </c>
      <c r="L3" s="1" t="s">
        <v>166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167</v>
      </c>
      <c r="S3" s="1" t="s">
        <v>160</v>
      </c>
      <c r="T3" s="1" t="s">
        <v>161</v>
      </c>
      <c r="U3" s="1" t="s">
        <v>162</v>
      </c>
      <c r="V3" s="1" t="s">
        <v>163</v>
      </c>
    </row>
    <row r="4" s="1" customFormat="1" spans="1:22">
      <c r="A4" s="3">
        <v>999218913116051</v>
      </c>
      <c r="B4" s="1" t="s">
        <v>148</v>
      </c>
      <c r="C4" s="1" t="s">
        <v>168</v>
      </c>
      <c r="D4" s="1" t="s">
        <v>169</v>
      </c>
      <c r="E4" s="1" t="s">
        <v>112</v>
      </c>
      <c r="F4" s="1" t="s">
        <v>148</v>
      </c>
      <c r="G4" s="1" t="s">
        <v>151</v>
      </c>
      <c r="H4" s="1" t="s">
        <v>152</v>
      </c>
      <c r="I4" s="1" t="s">
        <v>170</v>
      </c>
      <c r="J4" s="1" t="s">
        <v>154</v>
      </c>
      <c r="K4" s="1" t="s">
        <v>170</v>
      </c>
      <c r="L4" s="1" t="s">
        <v>170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171</v>
      </c>
      <c r="S4" s="1" t="s">
        <v>160</v>
      </c>
      <c r="T4" s="1" t="s">
        <v>161</v>
      </c>
      <c r="U4" s="1" t="s">
        <v>162</v>
      </c>
      <c r="V4" s="1" t="s">
        <v>163</v>
      </c>
    </row>
    <row r="5" s="1" customFormat="1" spans="1:22">
      <c r="A5" s="3">
        <v>18913043325</v>
      </c>
      <c r="B5" s="1" t="s">
        <v>148</v>
      </c>
      <c r="C5" s="1" t="s">
        <v>172</v>
      </c>
      <c r="D5" s="1" t="s">
        <v>173</v>
      </c>
      <c r="E5" s="1" t="s">
        <v>107</v>
      </c>
      <c r="F5" s="1" t="s">
        <v>148</v>
      </c>
      <c r="G5" s="1" t="s">
        <v>151</v>
      </c>
      <c r="H5" s="1" t="s">
        <v>152</v>
      </c>
      <c r="I5" s="1" t="s">
        <v>174</v>
      </c>
      <c r="J5" s="1" t="s">
        <v>154</v>
      </c>
      <c r="K5" s="1" t="s">
        <v>174</v>
      </c>
      <c r="L5" s="1" t="s">
        <v>174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175</v>
      </c>
      <c r="S5" s="1" t="s">
        <v>160</v>
      </c>
      <c r="T5" s="1" t="s">
        <v>161</v>
      </c>
      <c r="U5" s="1" t="s">
        <v>162</v>
      </c>
      <c r="V5" s="1" t="s">
        <v>163</v>
      </c>
    </row>
    <row r="6" s="1" customFormat="1" spans="1:22">
      <c r="A6" s="3">
        <v>18913039819</v>
      </c>
      <c r="B6" s="1" t="s">
        <v>148</v>
      </c>
      <c r="C6" s="1" t="s">
        <v>176</v>
      </c>
      <c r="D6" s="1" t="s">
        <v>177</v>
      </c>
      <c r="E6" s="1" t="s">
        <v>103</v>
      </c>
      <c r="F6" s="1" t="s">
        <v>148</v>
      </c>
      <c r="G6" s="1" t="s">
        <v>151</v>
      </c>
      <c r="H6" s="1" t="s">
        <v>152</v>
      </c>
      <c r="I6" s="1" t="s">
        <v>178</v>
      </c>
      <c r="J6" s="1" t="s">
        <v>154</v>
      </c>
      <c r="K6" s="1" t="s">
        <v>178</v>
      </c>
      <c r="L6" s="1" t="s">
        <v>178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179</v>
      </c>
      <c r="S6" s="1" t="s">
        <v>160</v>
      </c>
      <c r="T6" s="1" t="s">
        <v>161</v>
      </c>
      <c r="U6" s="1" t="s">
        <v>162</v>
      </c>
      <c r="V6" s="1" t="s">
        <v>163</v>
      </c>
    </row>
    <row r="7" s="1" customFormat="1" spans="1:22">
      <c r="A7" s="3">
        <v>999218912637223</v>
      </c>
      <c r="B7" s="1" t="s">
        <v>148</v>
      </c>
      <c r="C7" s="1" t="s">
        <v>180</v>
      </c>
      <c r="D7" s="1" t="s">
        <v>181</v>
      </c>
      <c r="E7" s="1" t="s">
        <v>98</v>
      </c>
      <c r="F7" s="1" t="s">
        <v>148</v>
      </c>
      <c r="G7" s="1" t="s">
        <v>151</v>
      </c>
      <c r="H7" s="1" t="s">
        <v>152</v>
      </c>
      <c r="I7" s="1" t="s">
        <v>182</v>
      </c>
      <c r="J7" s="1" t="s">
        <v>154</v>
      </c>
      <c r="K7" s="1" t="s">
        <v>182</v>
      </c>
      <c r="L7" s="1" t="s">
        <v>182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183</v>
      </c>
      <c r="S7" s="1" t="s">
        <v>160</v>
      </c>
      <c r="T7" s="1" t="s">
        <v>161</v>
      </c>
      <c r="U7" s="1" t="s">
        <v>162</v>
      </c>
      <c r="V7" s="1" t="s">
        <v>163</v>
      </c>
    </row>
    <row r="8" s="1" customFormat="1" spans="1:22">
      <c r="A8" s="3">
        <v>18912243196</v>
      </c>
      <c r="B8" s="1" t="s">
        <v>148</v>
      </c>
      <c r="C8" s="1" t="s">
        <v>184</v>
      </c>
      <c r="D8" s="1" t="s">
        <v>185</v>
      </c>
      <c r="E8" s="1" t="s">
        <v>83</v>
      </c>
      <c r="F8" s="1" t="s">
        <v>148</v>
      </c>
      <c r="G8" s="1" t="s">
        <v>151</v>
      </c>
      <c r="H8" s="1" t="s">
        <v>152</v>
      </c>
      <c r="I8" s="1" t="s">
        <v>186</v>
      </c>
      <c r="J8" s="1" t="s">
        <v>154</v>
      </c>
      <c r="K8" s="1" t="s">
        <v>186</v>
      </c>
      <c r="L8" s="1" t="s">
        <v>156</v>
      </c>
      <c r="M8" s="1" t="s">
        <v>187</v>
      </c>
      <c r="N8" s="1" t="s">
        <v>187</v>
      </c>
      <c r="O8" s="1" t="s">
        <v>156</v>
      </c>
      <c r="P8" s="1" t="s">
        <v>157</v>
      </c>
      <c r="Q8" s="1" t="s">
        <v>158</v>
      </c>
      <c r="R8" s="1" t="s">
        <v>188</v>
      </c>
      <c r="S8" s="1" t="s">
        <v>160</v>
      </c>
      <c r="T8" s="1" t="s">
        <v>161</v>
      </c>
      <c r="U8" s="1" t="s">
        <v>162</v>
      </c>
      <c r="V8" s="1" t="s">
        <v>163</v>
      </c>
    </row>
    <row r="9" s="1" customFormat="1" spans="1:22">
      <c r="A9" s="3">
        <v>18912065811</v>
      </c>
      <c r="B9" s="1" t="s">
        <v>148</v>
      </c>
      <c r="C9" s="1" t="s">
        <v>189</v>
      </c>
      <c r="D9" s="1" t="s">
        <v>185</v>
      </c>
      <c r="E9" s="1" t="s">
        <v>85</v>
      </c>
      <c r="F9" s="1" t="s">
        <v>148</v>
      </c>
      <c r="G9" s="1" t="s">
        <v>151</v>
      </c>
      <c r="H9" s="1" t="s">
        <v>152</v>
      </c>
      <c r="I9" s="1" t="s">
        <v>186</v>
      </c>
      <c r="J9" s="1" t="s">
        <v>154</v>
      </c>
      <c r="K9" s="1" t="s">
        <v>186</v>
      </c>
      <c r="L9" s="1" t="s">
        <v>186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190</v>
      </c>
      <c r="S9" s="1" t="s">
        <v>160</v>
      </c>
      <c r="T9" s="1" t="s">
        <v>161</v>
      </c>
      <c r="U9" s="1" t="s">
        <v>162</v>
      </c>
      <c r="V9" s="1" t="s">
        <v>163</v>
      </c>
    </row>
    <row r="10" s="1" customFormat="1" spans="1:22">
      <c r="A10" s="3">
        <v>999218911378388</v>
      </c>
      <c r="B10" s="1" t="s">
        <v>148</v>
      </c>
      <c r="C10" s="1" t="s">
        <v>191</v>
      </c>
      <c r="D10" s="1" t="s">
        <v>192</v>
      </c>
      <c r="E10" s="1" t="s">
        <v>78</v>
      </c>
      <c r="F10" s="1" t="s">
        <v>148</v>
      </c>
      <c r="G10" s="1" t="s">
        <v>151</v>
      </c>
      <c r="H10" s="1" t="s">
        <v>152</v>
      </c>
      <c r="I10" s="1" t="s">
        <v>182</v>
      </c>
      <c r="J10" s="1" t="s">
        <v>154</v>
      </c>
      <c r="K10" s="1" t="s">
        <v>182</v>
      </c>
      <c r="L10" s="1" t="s">
        <v>182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158</v>
      </c>
      <c r="R10" s="1" t="s">
        <v>193</v>
      </c>
      <c r="S10" s="1" t="s">
        <v>160</v>
      </c>
      <c r="T10" s="1" t="s">
        <v>161</v>
      </c>
      <c r="U10" s="1" t="s">
        <v>162</v>
      </c>
      <c r="V10" s="1" t="s">
        <v>163</v>
      </c>
    </row>
    <row r="11" s="1" customFormat="1" spans="1:22">
      <c r="A11" s="3">
        <v>18911337296</v>
      </c>
      <c r="B11" s="1" t="s">
        <v>148</v>
      </c>
      <c r="C11" s="1" t="s">
        <v>194</v>
      </c>
      <c r="D11" s="1" t="s">
        <v>195</v>
      </c>
      <c r="E11" s="1" t="s">
        <v>72</v>
      </c>
      <c r="F11" s="1" t="s">
        <v>148</v>
      </c>
      <c r="G11" s="1" t="s">
        <v>151</v>
      </c>
      <c r="H11" s="1" t="s">
        <v>152</v>
      </c>
      <c r="I11" s="1" t="s">
        <v>196</v>
      </c>
      <c r="J11" s="1" t="s">
        <v>154</v>
      </c>
      <c r="K11" s="1" t="s">
        <v>196</v>
      </c>
      <c r="L11" s="1" t="s">
        <v>196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158</v>
      </c>
      <c r="R11" s="1" t="s">
        <v>197</v>
      </c>
      <c r="S11" s="1" t="s">
        <v>160</v>
      </c>
      <c r="T11" s="1" t="s">
        <v>161</v>
      </c>
      <c r="U11" s="1" t="s">
        <v>162</v>
      </c>
      <c r="V11" s="1" t="s">
        <v>163</v>
      </c>
    </row>
    <row r="12" s="1" customFormat="1" spans="1:22">
      <c r="A12" s="3">
        <v>18906162783</v>
      </c>
      <c r="B12" s="1" t="s">
        <v>198</v>
      </c>
      <c r="C12" s="1" t="s">
        <v>199</v>
      </c>
      <c r="D12" s="1" t="s">
        <v>200</v>
      </c>
      <c r="E12" s="1" t="s">
        <v>66</v>
      </c>
      <c r="F12" s="1" t="s">
        <v>148</v>
      </c>
      <c r="G12" s="1" t="s">
        <v>151</v>
      </c>
      <c r="H12" s="1" t="s">
        <v>152</v>
      </c>
      <c r="I12" s="1" t="s">
        <v>201</v>
      </c>
      <c r="J12" s="1" t="s">
        <v>154</v>
      </c>
      <c r="K12" s="1" t="s">
        <v>201</v>
      </c>
      <c r="L12" s="1" t="s">
        <v>201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158</v>
      </c>
      <c r="R12" s="1" t="s">
        <v>202</v>
      </c>
      <c r="S12" s="1" t="s">
        <v>160</v>
      </c>
      <c r="T12" s="1" t="s">
        <v>161</v>
      </c>
      <c r="U12" s="1" t="s">
        <v>162</v>
      </c>
      <c r="V12" s="1" t="s">
        <v>163</v>
      </c>
    </row>
    <row r="13" s="1" customFormat="1" spans="1:22">
      <c r="A13" s="3">
        <v>999218902362962</v>
      </c>
      <c r="B13" s="1" t="s">
        <v>198</v>
      </c>
      <c r="C13" s="1" t="s">
        <v>203</v>
      </c>
      <c r="D13" s="1" t="s">
        <v>204</v>
      </c>
      <c r="E13" s="1" t="s">
        <v>60</v>
      </c>
      <c r="F13" s="1" t="s">
        <v>148</v>
      </c>
      <c r="G13" s="1" t="s">
        <v>151</v>
      </c>
      <c r="H13" s="1" t="s">
        <v>152</v>
      </c>
      <c r="I13" s="1" t="s">
        <v>205</v>
      </c>
      <c r="J13" s="1" t="s">
        <v>154</v>
      </c>
      <c r="K13" s="1" t="s">
        <v>205</v>
      </c>
      <c r="L13" s="1" t="s">
        <v>205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158</v>
      </c>
      <c r="R13" s="1" t="s">
        <v>206</v>
      </c>
      <c r="S13" s="1" t="s">
        <v>160</v>
      </c>
      <c r="T13" s="1" t="s">
        <v>161</v>
      </c>
      <c r="U13" s="1" t="s">
        <v>162</v>
      </c>
      <c r="V13" s="1" t="s">
        <v>163</v>
      </c>
    </row>
    <row r="14" s="1" customFormat="1" spans="1:22">
      <c r="A14" s="3">
        <v>999218888647886</v>
      </c>
      <c r="B14" s="1" t="s">
        <v>207</v>
      </c>
      <c r="C14" s="1" t="s">
        <v>208</v>
      </c>
      <c r="D14" s="1" t="s">
        <v>209</v>
      </c>
      <c r="E14" s="1" t="s">
        <v>55</v>
      </c>
      <c r="F14" s="1" t="s">
        <v>148</v>
      </c>
      <c r="G14" s="1" t="s">
        <v>151</v>
      </c>
      <c r="H14" s="1" t="s">
        <v>152</v>
      </c>
      <c r="I14" s="1" t="s">
        <v>210</v>
      </c>
      <c r="J14" s="1" t="s">
        <v>154</v>
      </c>
      <c r="K14" s="1" t="s">
        <v>210</v>
      </c>
      <c r="L14" s="1" t="s">
        <v>210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158</v>
      </c>
      <c r="R14" s="1" t="s">
        <v>211</v>
      </c>
      <c r="S14" s="1" t="s">
        <v>160</v>
      </c>
      <c r="T14" s="1" t="s">
        <v>161</v>
      </c>
      <c r="U14" s="1" t="s">
        <v>162</v>
      </c>
      <c r="V14" s="1" t="s">
        <v>163</v>
      </c>
    </row>
    <row r="15" s="1" customFormat="1" spans="1:22">
      <c r="A15" s="3">
        <v>18851635207</v>
      </c>
      <c r="B15" s="1" t="s">
        <v>212</v>
      </c>
      <c r="C15" s="1" t="s">
        <v>213</v>
      </c>
      <c r="D15" s="1" t="s">
        <v>214</v>
      </c>
      <c r="E15" s="1" t="s">
        <v>50</v>
      </c>
      <c r="F15" s="1" t="s">
        <v>148</v>
      </c>
      <c r="G15" s="1" t="s">
        <v>151</v>
      </c>
      <c r="H15" s="1" t="s">
        <v>152</v>
      </c>
      <c r="I15" s="1" t="s">
        <v>166</v>
      </c>
      <c r="J15" s="1" t="s">
        <v>154</v>
      </c>
      <c r="K15" s="1" t="s">
        <v>166</v>
      </c>
      <c r="L15" s="1" t="s">
        <v>166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158</v>
      </c>
      <c r="R15" s="1" t="s">
        <v>215</v>
      </c>
      <c r="S15" s="1" t="s">
        <v>160</v>
      </c>
      <c r="T15" s="1" t="s">
        <v>161</v>
      </c>
      <c r="U15" s="1" t="s">
        <v>162</v>
      </c>
      <c r="V15" s="1" t="s">
        <v>163</v>
      </c>
    </row>
    <row r="16" s="1" customFormat="1" spans="1:22">
      <c r="A16" s="3">
        <v>999218830371754</v>
      </c>
      <c r="B16" s="1" t="s">
        <v>216</v>
      </c>
      <c r="C16" s="1" t="s">
        <v>217</v>
      </c>
      <c r="D16" s="1" t="s">
        <v>218</v>
      </c>
      <c r="E16" s="1" t="s">
        <v>45</v>
      </c>
      <c r="F16" s="1" t="s">
        <v>219</v>
      </c>
      <c r="G16" s="1" t="s">
        <v>151</v>
      </c>
      <c r="H16" s="1" t="s">
        <v>152</v>
      </c>
      <c r="I16" s="1" t="s">
        <v>220</v>
      </c>
      <c r="J16" s="1" t="s">
        <v>154</v>
      </c>
      <c r="K16" s="1" t="s">
        <v>220</v>
      </c>
      <c r="L16" s="1" t="s">
        <v>220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158</v>
      </c>
      <c r="R16" s="1" t="s">
        <v>221</v>
      </c>
      <c r="S16" s="1" t="s">
        <v>160</v>
      </c>
      <c r="T16" s="1" t="s">
        <v>161</v>
      </c>
      <c r="U16" s="1" t="s">
        <v>162</v>
      </c>
      <c r="V16" s="1" t="s">
        <v>163</v>
      </c>
    </row>
    <row r="17" s="1" customFormat="1" spans="1:22">
      <c r="A17" s="3">
        <v>999218784501641</v>
      </c>
      <c r="B17" s="1" t="s">
        <v>222</v>
      </c>
      <c r="C17" s="1" t="s">
        <v>223</v>
      </c>
      <c r="D17" s="1" t="s">
        <v>224</v>
      </c>
      <c r="E17" s="1" t="s">
        <v>40</v>
      </c>
      <c r="F17" s="1" t="s">
        <v>219</v>
      </c>
      <c r="G17" s="1" t="s">
        <v>151</v>
      </c>
      <c r="H17" s="1" t="s">
        <v>152</v>
      </c>
      <c r="I17" s="1" t="s">
        <v>225</v>
      </c>
      <c r="J17" s="1" t="s">
        <v>154</v>
      </c>
      <c r="K17" s="1" t="s">
        <v>225</v>
      </c>
      <c r="L17" s="1" t="s">
        <v>225</v>
      </c>
      <c r="M17" s="1" t="s">
        <v>155</v>
      </c>
      <c r="N17" s="1" t="s">
        <v>155</v>
      </c>
      <c r="O17" s="1" t="s">
        <v>156</v>
      </c>
      <c r="P17" s="1" t="s">
        <v>157</v>
      </c>
      <c r="Q17" s="1" t="s">
        <v>158</v>
      </c>
      <c r="R17" s="1" t="s">
        <v>226</v>
      </c>
      <c r="S17" s="1" t="s">
        <v>160</v>
      </c>
      <c r="T17" s="1" t="s">
        <v>161</v>
      </c>
      <c r="U17" s="1" t="s">
        <v>162</v>
      </c>
      <c r="V17" s="1" t="s">
        <v>163</v>
      </c>
    </row>
    <row r="18" s="1" customFormat="1" spans="1:22">
      <c r="A18" s="3">
        <v>999218782889396</v>
      </c>
      <c r="B18" s="1" t="s">
        <v>222</v>
      </c>
      <c r="C18" s="1" t="s">
        <v>227</v>
      </c>
      <c r="D18" s="1" t="s">
        <v>228</v>
      </c>
      <c r="E18" s="1" t="s">
        <v>31</v>
      </c>
      <c r="F18" s="1" t="s">
        <v>148</v>
      </c>
      <c r="G18" s="1" t="s">
        <v>151</v>
      </c>
      <c r="H18" s="1" t="s">
        <v>152</v>
      </c>
      <c r="I18" s="1" t="s">
        <v>229</v>
      </c>
      <c r="J18" s="1" t="s">
        <v>154</v>
      </c>
      <c r="K18" s="1" t="s">
        <v>229</v>
      </c>
      <c r="L18" s="1" t="s">
        <v>229</v>
      </c>
      <c r="M18" s="1" t="s">
        <v>155</v>
      </c>
      <c r="N18" s="1" t="s">
        <v>155</v>
      </c>
      <c r="O18" s="1" t="s">
        <v>156</v>
      </c>
      <c r="P18" s="1" t="s">
        <v>157</v>
      </c>
      <c r="Q18" s="1" t="s">
        <v>158</v>
      </c>
      <c r="R18" s="1" t="s">
        <v>230</v>
      </c>
      <c r="S18" s="1" t="s">
        <v>160</v>
      </c>
      <c r="T18" s="1" t="s">
        <v>161</v>
      </c>
      <c r="U18" s="1" t="s">
        <v>162</v>
      </c>
      <c r="V18" s="1" t="s">
        <v>163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2022-09-16T01:21:48Z</dcterms:created>
  <dcterms:modified xsi:type="dcterms:W3CDTF">2022-09-16T01:38:04Z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79217EF45196443FB73F9EAFF65BAFBF</vt:lpwstr>
  </property>
  <property fmtid="{D5CDD505-2E9C-101B-9397-08002B2CF9AE}" pid="3" name="KSOProductBuildVer">
    <vt:lpwstr>2052-11.1.0.12358</vt:lpwstr>
  </property>
</Properties>
</file>