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<sst xmlns="http://schemas.openxmlformats.org/spreadsheetml/2006/main" count="622" uniqueCount="190">
  <si>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</si>
  <si>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</si>
  <si>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</si>
  <si>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</si>
  <si>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</si>
  <si>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</si>
  <si>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</si>
  <si>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</si>
  <si>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</si>
  <si>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</si>
  <si>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</si>
  <si>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</si>
  <si>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</si>
  <si>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</si>
  <si>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</si>
  <si>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</si>
  <si>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</si>
  <si>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</si>
  <si>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</si>
  <si>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</si>
  <si>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</si>
  <si>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</si>
  <si>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</si>
  <si>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</si>
  <si>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</si>
  <si>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999218914472343	</t>
  </si>
  <si>
    <t>Ctrip</t>
  </si>
  <si>
    <t>正常</t>
  </si>
  <si>
    <t>[洛阳]城市便捷酒店(洛阳龙门高铁站店)(72841380)</t>
  </si>
  <si>
    <t>商务大床房&lt;双人入住&gt;&lt;内宾&gt;&lt;预付&gt;&lt;无早&gt;</t>
  </si>
  <si>
    <t>CNY</t>
  </si>
  <si>
    <t>王露琼</t>
  </si>
  <si>
    <t>CA11323220916CNY</t>
  </si>
  <si>
    <t>未提现</t>
  </si>
  <si>
    <t>携程开票</t>
  </si>
  <si>
    <t xml:space="preserve">	</t>
  </si>
  <si>
    <t>取消</t>
  </si>
  <si>
    <t xml:space="preserve">999218910592228	</t>
  </si>
  <si>
    <t>[中山]城市便捷酒店(中山港大道店)(71585445)</t>
  </si>
  <si>
    <t>特惠大床房&lt;双人入住&gt;&lt;内宾&gt;&lt;预付&gt;&lt;无早&gt;</t>
  </si>
  <si>
    <t>谢暖珊</t>
  </si>
  <si>
    <t>CA11323220917CNY</t>
  </si>
  <si>
    <t xml:space="preserve">999218914835245	</t>
  </si>
  <si>
    <t>[柳州]宜尚酒店(柳州高铁站店)(71586022)</t>
  </si>
  <si>
    <t>宜馨大床房&lt;双人入住&gt;&lt;内宾&gt;&lt;预付&gt;&lt;无早&gt;</t>
  </si>
  <si>
    <t>周娅</t>
  </si>
  <si>
    <t xml:space="preserve">999218944169121	</t>
  </si>
  <si>
    <t>唐桐浪</t>
  </si>
  <si>
    <t xml:space="preserve">18946452709	</t>
  </si>
  <si>
    <t>[南昌]城市便捷酒店(南昌八一广场丁公路店)(71590291)</t>
  </si>
  <si>
    <t>商务双床间&lt;双人入住&gt;&lt;内宾&gt;&lt;预付&gt;&lt;双早&gt;</t>
  </si>
  <si>
    <t>荆丽娟,吉文霞</t>
  </si>
  <si>
    <t xml:space="preserve">999218951745942	</t>
  </si>
  <si>
    <t>王平鑫</t>
  </si>
  <si>
    <t xml:space="preserve">999218952741439	</t>
  </si>
  <si>
    <t>[卫辉]城市便捷酒店(卫辉建设路店)(71582247)</t>
  </si>
  <si>
    <t>焦拯</t>
  </si>
  <si>
    <t xml:space="preserve">2688536	</t>
  </si>
  <si>
    <t xml:space="preserve">999218921116180	</t>
  </si>
  <si>
    <t>[济南]济南五洲至尊酒店(77170765)</t>
  </si>
  <si>
    <t>舒适大床间&lt;双人入住&gt;&lt;内宾&gt;&lt;预付&gt;&lt;无早&gt;</t>
  </si>
  <si>
    <t>徐林先</t>
  </si>
  <si>
    <t>CA11323220918CNY</t>
  </si>
  <si>
    <t xml:space="preserve">2680631	</t>
  </si>
  <si>
    <t xml:space="preserve">1566970537320677471	</t>
  </si>
  <si>
    <t xml:space="preserve">999218958443469	</t>
  </si>
  <si>
    <t>[雷州]城市便捷酒店(雷州西湖大道店)(71585354)</t>
  </si>
  <si>
    <t>商务双床房&lt;双人入住&gt;&lt;内宾&gt;&lt;预付&gt;&lt;无早&gt;</t>
  </si>
  <si>
    <t>谷丰</t>
  </si>
  <si>
    <t xml:space="preserve">18953666900	</t>
  </si>
  <si>
    <t>[浦北]宜尚酒店（浦北诚信商业广场店）(83841214)</t>
  </si>
  <si>
    <t>智能大床房&lt;双人入住&gt;&lt;内宾&gt;&lt;预付&gt;&lt;双早&gt;</t>
  </si>
  <si>
    <t>朱钊</t>
  </si>
  <si>
    <t>CA11323220919CNY</t>
  </si>
  <si>
    <t xml:space="preserve">999218954048186	</t>
  </si>
  <si>
    <t>[杭州]杭州西湖河坊街亚朵酒店(50195920)</t>
  </si>
  <si>
    <t>雅致大床房&lt;双人入住&gt;&lt;内宾&gt;&lt;预付&gt;&lt;单早&gt;</t>
  </si>
  <si>
    <t>刘凌</t>
  </si>
  <si>
    <t>退单</t>
  </si>
  <si>
    <t xml:space="preserve">999221007748135	</t>
  </si>
  <si>
    <t xml:space="preserve">2691740	</t>
  </si>
  <si>
    <t xml:space="preserve">999221011369053	</t>
  </si>
  <si>
    <t>邹敬辉</t>
  </si>
  <si>
    <t xml:space="preserve">999221015314542	</t>
  </si>
  <si>
    <t>[苏州]苏州火车站北广场博乐诗亚朵酒店(89920919)</t>
  </si>
  <si>
    <t>杨勇</t>
  </si>
  <si>
    <t xml:space="preserve">21018741775	</t>
  </si>
  <si>
    <t>标准大床房&lt;双人入住&gt;&lt;内宾&gt;&lt;预付&gt;&lt;双早&gt;</t>
  </si>
  <si>
    <t>彭建强</t>
  </si>
  <si>
    <t xml:space="preserve">21020192950	</t>
  </si>
  <si>
    <t>[厦门]柏曼酒店(厦门机场湖里大道店)(83812728)</t>
  </si>
  <si>
    <t>曼享大床房&lt;双人入住&gt;&lt;内宾&gt;&lt;预付&gt;&lt;双早&gt;</t>
  </si>
  <si>
    <t>王彤</t>
  </si>
  <si>
    <t>，</t>
  </si>
  <si>
    <t>A220919101121481</t>
  </si>
  <si>
    <t>CNY / HKD 当前参考汇率: 1.119482387</t>
  </si>
  <si>
    <t>总计：3338.65 CNY/
3737.56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</si>
  <si>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</si>
  <si>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</si>
  <si>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</si>
  <si>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</si>
  <si>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</si>
  <si>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</si>
  <si>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</si>
  <si>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</si>
  <si>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</si>
  <si>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</si>
  <si>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</si>
  <si>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</si>
  <si>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</si>
  <si>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</si>
  <si>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</si>
  <si>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</si>
  <si>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</si>
  <si>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</si>
  <si>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</si>
  <si>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2022-09-15</t>
  </si>
  <si>
    <t>2693119</t>
  </si>
  <si>
    <t>柏曼酒店(厦门机场湖里大道店)</t>
  </si>
  <si>
    <t>2022-09-16</t>
  </si>
  <si>
    <t>退房日月结</t>
  </si>
  <si>
    <t>310.58</t>
  </si>
  <si>
    <t>RMB</t>
  </si>
  <si>
    <t>0</t>
  </si>
  <si>
    <t>0.00</t>
  </si>
  <si>
    <t>携程汇智国内直连</t>
  </si>
  <si>
    <t>1861</t>
  </si>
  <si>
    <t>2022-09-15 18:53:05</t>
  </si>
  <si>
    <t>否</t>
  </si>
  <si>
    <t>汇智国际旅游发展有限公司</t>
  </si>
  <si>
    <t>直连</t>
  </si>
  <si>
    <t>中国</t>
  </si>
  <si>
    <t>2692959</t>
  </si>
  <si>
    <t>宜尚酒店（浦北诚信商业广场店）</t>
  </si>
  <si>
    <t>209.10</t>
  </si>
  <si>
    <t>2022-09-15 17:07:50</t>
  </si>
  <si>
    <t>2692630</t>
  </si>
  <si>
    <t>苏州火车站北广场博乐诗亚朵酒店</t>
  </si>
  <si>
    <t>345.42</t>
  </si>
  <si>
    <t>2022-09-15 13:05:07</t>
  </si>
  <si>
    <t>2692153</t>
  </si>
  <si>
    <t>城市便捷酒店(中山港大道店)</t>
  </si>
  <si>
    <t>157.85</t>
  </si>
  <si>
    <t>2022-09-15 05:25:04</t>
  </si>
  <si>
    <t>2022-09-14</t>
  </si>
  <si>
    <t>2691740</t>
  </si>
  <si>
    <t>城市便捷酒店(雷州西湖大道店)</t>
  </si>
  <si>
    <t>198.85</t>
  </si>
  <si>
    <t>2022-09-14 21:29:58</t>
  </si>
  <si>
    <t>2691144</t>
  </si>
  <si>
    <t>2022-09-14 12:01:27</t>
  </si>
  <si>
    <t>2022-09-12</t>
  </si>
  <si>
    <t>2689139</t>
  </si>
  <si>
    <t>杭州西湖河坊街亚朵酒店</t>
  </si>
  <si>
    <t>2022-09-13</t>
  </si>
  <si>
    <t>1093.47</t>
  </si>
  <si>
    <t>364.49</t>
  </si>
  <si>
    <t>-728</t>
  </si>
  <si>
    <t>2022-09-12 20:25:57</t>
  </si>
  <si>
    <t>2688971</t>
  </si>
  <si>
    <t>805.65</t>
  </si>
  <si>
    <t>2022-09-12 17:59:37</t>
  </si>
  <si>
    <t>2688536</t>
  </si>
  <si>
    <t>城市便捷酒店(卫辉建设路店)</t>
  </si>
  <si>
    <t>319.80</t>
  </si>
  <si>
    <t>2022-09-12 12:04:59</t>
  </si>
  <si>
    <t>2022-09-11</t>
  </si>
  <si>
    <t>2687990</t>
  </si>
  <si>
    <t>340.30</t>
  </si>
  <si>
    <t>2022-09-11 22:15:26</t>
  </si>
  <si>
    <t>2022-09-09</t>
  </si>
  <si>
    <t>2685319</t>
  </si>
  <si>
    <t>城市便捷酒店(南昌八一广场丁公路店)</t>
  </si>
  <si>
    <t>158.88</t>
  </si>
  <si>
    <t>2022-09-09 23:11:15</t>
  </si>
  <si>
    <t>2684207</t>
  </si>
  <si>
    <t>178.35</t>
  </si>
  <si>
    <t>2022-09-09 09:33:00</t>
  </si>
  <si>
    <t>2022-09-06</t>
  </si>
  <si>
    <t>2680631</t>
  </si>
  <si>
    <t>轻住·五洲至尊酒店</t>
  </si>
  <si>
    <t>95.95</t>
  </si>
  <si>
    <t>2022-09-06 10:04:24</t>
  </si>
  <si>
    <t>2022-09-01</t>
  </si>
  <si>
    <t>2675764</t>
  </si>
  <si>
    <t>宜尚酒店(柳州高铁站店)</t>
  </si>
  <si>
    <t>2022-09-01 19:59:55</t>
  </si>
  <si>
    <t>2022-08-30</t>
  </si>
  <si>
    <t>2673590</t>
  </si>
  <si>
    <t>2022-08-30 23:29:52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</si>
</sst>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13</xdr:col>
      <xdr:colOff>276225</xdr:colOff>
      <xdr:row>62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96774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44814</v>
      </c>
      <c r="G2" s="6">
        <v>44817</v>
      </c>
      <c r="H2" s="4">
        <v>1</v>
      </c>
      <c r="I2" s="4">
        <v>3</v>
      </c>
      <c r="J2" s="4">
        <v>3</v>
      </c>
      <c r="K2" s="4" t="s">
        <v>30</v>
      </c>
      <c r="L2" s="4">
        <v>433.56</v>
      </c>
      <c r="M2" s="4">
        <v>433.56</v>
      </c>
      <c r="N2" s="4" t="s">
        <v>31</v>
      </c>
      <c r="O2" s="4" t="s">
        <v>32</v>
      </c>
      <c r="P2" s="4" t="s">
        <v>33</v>
      </c>
      <c r="Q2" s="4">
        <v>0</v>
      </c>
      <c r="R2" s="7">
        <v>44805</v>
      </c>
      <c r="S2" s="6">
        <v>44820</v>
      </c>
      <c r="T2" s="4" t="s">
        <v>34</v>
      </c>
      <c r="U2" s="4">
        <v>433.56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44814</v>
      </c>
      <c r="G3" s="6">
        <v>44817</v>
      </c>
      <c r="H3" s="4">
        <v>1</v>
      </c>
      <c r="I3" s="4">
        <v>3</v>
      </c>
      <c r="J3" s="4">
        <v>3</v>
      </c>
      <c r="K3" s="4" t="s">
        <v>30</v>
      </c>
      <c r="L3" s="4">
        <v>-433.56</v>
      </c>
      <c r="M3" s="4">
        <v>-433.56</v>
      </c>
      <c r="N3" s="4" t="s">
        <v>31</v>
      </c>
      <c r="O3" s="4" t="s">
        <v>32</v>
      </c>
      <c r="P3" s="4" t="s">
        <v>33</v>
      </c>
      <c r="Q3" s="4">
        <v>0</v>
      </c>
      <c r="R3" s="7">
        <v>44805</v>
      </c>
      <c r="S3" s="6">
        <v>44820</v>
      </c>
      <c r="T3" s="4" t="s">
        <v>34</v>
      </c>
      <c r="U3" s="4">
        <v>-433.56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44817</v>
      </c>
      <c r="G4" s="6">
        <v>44818</v>
      </c>
      <c r="H4" s="4">
        <v>1</v>
      </c>
      <c r="I4" s="4">
        <v>1</v>
      </c>
      <c r="J4" s="4">
        <v>1</v>
      </c>
      <c r="K4" s="4" t="s">
        <v>30</v>
      </c>
      <c r="L4" s="4">
        <v>157.85</v>
      </c>
      <c r="M4" s="4">
        <v>157.85</v>
      </c>
      <c r="N4" s="4" t="s">
        <v>40</v>
      </c>
      <c r="O4" s="4" t="s">
        <v>41</v>
      </c>
      <c r="P4" s="4" t="s">
        <v>33</v>
      </c>
      <c r="Q4" s="4">
        <v>0</v>
      </c>
      <c r="R4" s="7">
        <v>44803</v>
      </c>
      <c r="S4" s="6">
        <v>44821</v>
      </c>
      <c r="T4" s="4" t="s">
        <v>34</v>
      </c>
      <c r="U4" s="4">
        <v>157.85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44817</v>
      </c>
      <c r="G5" s="6">
        <v>44818</v>
      </c>
      <c r="H5" s="4">
        <v>1</v>
      </c>
      <c r="I5" s="4">
        <v>1</v>
      </c>
      <c r="J5" s="4">
        <v>1</v>
      </c>
      <c r="K5" s="4" t="s">
        <v>30</v>
      </c>
      <c r="L5" s="4">
        <v>199.88</v>
      </c>
      <c r="M5" s="4">
        <v>199.88</v>
      </c>
      <c r="N5" s="4" t="s">
        <v>45</v>
      </c>
      <c r="O5" s="4" t="s">
        <v>41</v>
      </c>
      <c r="P5" s="4" t="s">
        <v>33</v>
      </c>
      <c r="Q5" s="4">
        <v>0</v>
      </c>
      <c r="R5" s="7">
        <v>44805</v>
      </c>
      <c r="S5" s="6">
        <v>44821</v>
      </c>
      <c r="T5" s="4" t="s">
        <v>34</v>
      </c>
      <c r="U5" s="4">
        <v>199.88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37</v>
      </c>
      <c r="B6" s="4" t="s">
        <v>26</v>
      </c>
      <c r="C6" s="4" t="s">
        <v>36</v>
      </c>
      <c r="D6" s="4" t="s">
        <v>38</v>
      </c>
      <c r="E6" s="4" t="s">
        <v>39</v>
      </c>
      <c r="F6" s="6">
        <v>44817</v>
      </c>
      <c r="G6" s="6">
        <v>44818</v>
      </c>
      <c r="H6" s="4">
        <v>1</v>
      </c>
      <c r="I6" s="4">
        <v>1</v>
      </c>
      <c r="J6" s="4">
        <v>1</v>
      </c>
      <c r="K6" s="4" t="s">
        <v>30</v>
      </c>
      <c r="L6" s="4">
        <v>-157.85</v>
      </c>
      <c r="M6" s="4">
        <v>-157.85</v>
      </c>
      <c r="N6" s="4" t="s">
        <v>40</v>
      </c>
      <c r="O6" s="4" t="s">
        <v>41</v>
      </c>
      <c r="P6" s="4" t="s">
        <v>33</v>
      </c>
      <c r="Q6" s="4">
        <v>0</v>
      </c>
      <c r="R6" s="7">
        <v>44803</v>
      </c>
      <c r="S6" s="6">
        <v>44821</v>
      </c>
      <c r="T6" s="4" t="s">
        <v>34</v>
      </c>
      <c r="U6" s="4">
        <v>-157.85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42</v>
      </c>
      <c r="B7" s="4" t="s">
        <v>26</v>
      </c>
      <c r="C7" s="4" t="s">
        <v>36</v>
      </c>
      <c r="D7" s="4" t="s">
        <v>43</v>
      </c>
      <c r="E7" s="4" t="s">
        <v>44</v>
      </c>
      <c r="F7" s="6">
        <v>44817</v>
      </c>
      <c r="G7" s="6">
        <v>44818</v>
      </c>
      <c r="H7" s="4">
        <v>1</v>
      </c>
      <c r="I7" s="4">
        <v>1</v>
      </c>
      <c r="J7" s="4">
        <v>1</v>
      </c>
      <c r="K7" s="4" t="s">
        <v>30</v>
      </c>
      <c r="L7" s="4">
        <v>-199.88</v>
      </c>
      <c r="M7" s="4">
        <v>-199.88</v>
      </c>
      <c r="N7" s="4" t="s">
        <v>45</v>
      </c>
      <c r="O7" s="4" t="s">
        <v>41</v>
      </c>
      <c r="P7" s="4" t="s">
        <v>33</v>
      </c>
      <c r="Q7" s="4">
        <v>0</v>
      </c>
      <c r="R7" s="7">
        <v>44805</v>
      </c>
      <c r="S7" s="6">
        <v>44821</v>
      </c>
      <c r="T7" s="4" t="s">
        <v>34</v>
      </c>
      <c r="U7" s="4">
        <v>-199.88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46</v>
      </c>
      <c r="B8" s="4" t="s">
        <v>26</v>
      </c>
      <c r="C8" s="4" t="s">
        <v>27</v>
      </c>
      <c r="D8" s="4" t="s">
        <v>38</v>
      </c>
      <c r="E8" s="4" t="s">
        <v>29</v>
      </c>
      <c r="F8" s="6">
        <v>44817</v>
      </c>
      <c r="G8" s="6">
        <v>44818</v>
      </c>
      <c r="H8" s="4">
        <v>1</v>
      </c>
      <c r="I8" s="4">
        <v>1</v>
      </c>
      <c r="J8" s="4">
        <v>1</v>
      </c>
      <c r="K8" s="4" t="s">
        <v>30</v>
      </c>
      <c r="L8" s="4">
        <v>178.35</v>
      </c>
      <c r="M8" s="4">
        <v>178.35</v>
      </c>
      <c r="N8" s="4" t="s">
        <v>47</v>
      </c>
      <c r="O8" s="4" t="s">
        <v>41</v>
      </c>
      <c r="P8" s="4" t="s">
        <v>33</v>
      </c>
      <c r="Q8" s="4">
        <v>0</v>
      </c>
      <c r="R8" s="7">
        <v>44813</v>
      </c>
      <c r="S8" s="6">
        <v>44821</v>
      </c>
      <c r="T8" s="4" t="s">
        <v>34</v>
      </c>
      <c r="U8" s="4">
        <v>178.35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48</v>
      </c>
      <c r="B9" s="4" t="s">
        <v>26</v>
      </c>
      <c r="C9" s="4" t="s">
        <v>27</v>
      </c>
      <c r="D9" s="4" t="s">
        <v>49</v>
      </c>
      <c r="E9" s="4" t="s">
        <v>50</v>
      </c>
      <c r="F9" s="6">
        <v>44817</v>
      </c>
      <c r="G9" s="6">
        <v>44818</v>
      </c>
      <c r="H9" s="4">
        <v>1</v>
      </c>
      <c r="I9" s="4">
        <v>1</v>
      </c>
      <c r="J9" s="4">
        <v>1</v>
      </c>
      <c r="K9" s="4" t="s">
        <v>30</v>
      </c>
      <c r="L9" s="4">
        <v>158.88</v>
      </c>
      <c r="M9" s="4">
        <v>158.88</v>
      </c>
      <c r="N9" s="4" t="s">
        <v>51</v>
      </c>
      <c r="O9" s="4" t="s">
        <v>41</v>
      </c>
      <c r="P9" s="4" t="s">
        <v>33</v>
      </c>
      <c r="Q9" s="4">
        <v>0</v>
      </c>
      <c r="R9" s="7">
        <v>44813</v>
      </c>
      <c r="S9" s="6">
        <v>44821</v>
      </c>
      <c r="T9" s="4" t="s">
        <v>34</v>
      </c>
      <c r="U9" s="4">
        <v>158.88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52</v>
      </c>
      <c r="B10" s="4" t="s">
        <v>26</v>
      </c>
      <c r="C10" s="4" t="s">
        <v>27</v>
      </c>
      <c r="D10" s="4" t="s">
        <v>38</v>
      </c>
      <c r="E10" s="4" t="s">
        <v>29</v>
      </c>
      <c r="F10" s="6">
        <v>44816</v>
      </c>
      <c r="G10" s="6">
        <v>44818</v>
      </c>
      <c r="H10" s="4">
        <v>1</v>
      </c>
      <c r="I10" s="4">
        <v>2</v>
      </c>
      <c r="J10" s="4">
        <v>2</v>
      </c>
      <c r="K10" s="4" t="s">
        <v>30</v>
      </c>
      <c r="L10" s="4">
        <v>340.3</v>
      </c>
      <c r="M10" s="4">
        <v>340.3</v>
      </c>
      <c r="N10" s="4" t="s">
        <v>53</v>
      </c>
      <c r="O10" s="4" t="s">
        <v>41</v>
      </c>
      <c r="P10" s="4" t="s">
        <v>33</v>
      </c>
      <c r="Q10" s="4">
        <v>0</v>
      </c>
      <c r="R10" s="7">
        <v>44815</v>
      </c>
      <c r="S10" s="6">
        <v>44821</v>
      </c>
      <c r="T10" s="4" t="s">
        <v>34</v>
      </c>
      <c r="U10" s="4">
        <v>340.3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54</v>
      </c>
      <c r="B11" s="4" t="s">
        <v>26</v>
      </c>
      <c r="C11" s="4" t="s">
        <v>27</v>
      </c>
      <c r="D11" s="4" t="s">
        <v>55</v>
      </c>
      <c r="E11" s="4" t="s">
        <v>29</v>
      </c>
      <c r="F11" s="6">
        <v>44816</v>
      </c>
      <c r="G11" s="6">
        <v>44818</v>
      </c>
      <c r="H11" s="4">
        <v>1</v>
      </c>
      <c r="I11" s="4">
        <v>2</v>
      </c>
      <c r="J11" s="4">
        <v>2</v>
      </c>
      <c r="K11" s="4" t="s">
        <v>30</v>
      </c>
      <c r="L11" s="4">
        <v>319.8</v>
      </c>
      <c r="M11" s="4">
        <v>319.8</v>
      </c>
      <c r="N11" s="4" t="s">
        <v>56</v>
      </c>
      <c r="O11" s="4" t="s">
        <v>41</v>
      </c>
      <c r="P11" s="4" t="s">
        <v>33</v>
      </c>
      <c r="Q11" s="4">
        <v>0</v>
      </c>
      <c r="R11" s="7">
        <v>44816</v>
      </c>
      <c r="S11" s="6">
        <v>44821</v>
      </c>
      <c r="T11" s="4" t="s">
        <v>34</v>
      </c>
      <c r="U11" s="4">
        <v>319.8</v>
      </c>
      <c r="V11" s="4">
        <v>0</v>
      </c>
      <c r="W11" s="4">
        <v>0</v>
      </c>
      <c r="X11" s="4" t="s">
        <v>57</v>
      </c>
      <c r="Y11" s="4" t="s">
        <v>35</v>
      </c>
    </row>
    <row r="12" s="4" customFormat="1" spans="1:25">
      <c r="A12" s="4" t="s">
        <v>58</v>
      </c>
      <c r="B12" s="4" t="s">
        <v>26</v>
      </c>
      <c r="C12" s="4" t="s">
        <v>27</v>
      </c>
      <c r="D12" s="4" t="s">
        <v>59</v>
      </c>
      <c r="E12" s="4" t="s">
        <v>60</v>
      </c>
      <c r="F12" s="6">
        <v>44818</v>
      </c>
      <c r="G12" s="6">
        <v>44819</v>
      </c>
      <c r="H12" s="4">
        <v>1</v>
      </c>
      <c r="I12" s="4">
        <v>1</v>
      </c>
      <c r="J12" s="4">
        <v>1</v>
      </c>
      <c r="K12" s="4" t="s">
        <v>30</v>
      </c>
      <c r="L12" s="4">
        <v>95.95</v>
      </c>
      <c r="M12" s="4">
        <v>95.95</v>
      </c>
      <c r="N12" s="4" t="s">
        <v>61</v>
      </c>
      <c r="O12" s="4" t="s">
        <v>62</v>
      </c>
      <c r="P12" s="4" t="s">
        <v>33</v>
      </c>
      <c r="Q12" s="4">
        <v>0</v>
      </c>
      <c r="R12" s="7">
        <v>44810</v>
      </c>
      <c r="S12" s="6">
        <v>44822</v>
      </c>
      <c r="T12" s="4" t="s">
        <v>34</v>
      </c>
      <c r="U12" s="4">
        <v>95.95</v>
      </c>
      <c r="V12" s="4">
        <v>0</v>
      </c>
      <c r="W12" s="4">
        <v>0</v>
      </c>
      <c r="X12" s="4" t="s">
        <v>63</v>
      </c>
      <c r="Y12" s="4" t="s">
        <v>64</v>
      </c>
    </row>
    <row r="13" s="4" customFormat="1" spans="1:25">
      <c r="A13" s="4" t="s">
        <v>65</v>
      </c>
      <c r="B13" s="4" t="s">
        <v>26</v>
      </c>
      <c r="C13" s="4" t="s">
        <v>27</v>
      </c>
      <c r="D13" s="4" t="s">
        <v>66</v>
      </c>
      <c r="E13" s="4" t="s">
        <v>67</v>
      </c>
      <c r="F13" s="6">
        <v>44818</v>
      </c>
      <c r="G13" s="6">
        <v>44819</v>
      </c>
      <c r="H13" s="4">
        <v>1</v>
      </c>
      <c r="I13" s="4">
        <v>1</v>
      </c>
      <c r="J13" s="4">
        <v>1</v>
      </c>
      <c r="K13" s="4" t="s">
        <v>30</v>
      </c>
      <c r="L13" s="4">
        <v>198.85</v>
      </c>
      <c r="M13" s="4">
        <v>198.85</v>
      </c>
      <c r="N13" s="4" t="s">
        <v>68</v>
      </c>
      <c r="O13" s="4" t="s">
        <v>62</v>
      </c>
      <c r="P13" s="4" t="s">
        <v>33</v>
      </c>
      <c r="Q13" s="4">
        <v>0</v>
      </c>
      <c r="R13" s="7">
        <v>44818</v>
      </c>
      <c r="S13" s="6">
        <v>44822</v>
      </c>
      <c r="T13" s="4" t="s">
        <v>34</v>
      </c>
      <c r="U13" s="4">
        <v>198.85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69</v>
      </c>
      <c r="B14" s="4" t="s">
        <v>26</v>
      </c>
      <c r="C14" s="4" t="s">
        <v>27</v>
      </c>
      <c r="D14" s="4" t="s">
        <v>70</v>
      </c>
      <c r="E14" s="4" t="s">
        <v>71</v>
      </c>
      <c r="F14" s="6">
        <v>44817</v>
      </c>
      <c r="G14" s="6">
        <v>44820</v>
      </c>
      <c r="H14" s="4">
        <v>1</v>
      </c>
      <c r="I14" s="4">
        <v>3</v>
      </c>
      <c r="J14" s="4">
        <v>3</v>
      </c>
      <c r="K14" s="4" t="s">
        <v>30</v>
      </c>
      <c r="L14" s="4">
        <v>805.65</v>
      </c>
      <c r="M14" s="4">
        <v>805.65</v>
      </c>
      <c r="N14" s="4" t="s">
        <v>72</v>
      </c>
      <c r="O14" s="4" t="s">
        <v>73</v>
      </c>
      <c r="P14" s="4" t="s">
        <v>33</v>
      </c>
      <c r="Q14" s="4">
        <v>0</v>
      </c>
      <c r="R14" s="7">
        <v>44816</v>
      </c>
      <c r="S14" s="6">
        <v>44823</v>
      </c>
      <c r="T14" s="4" t="s">
        <v>34</v>
      </c>
      <c r="U14" s="4">
        <v>805.65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74</v>
      </c>
      <c r="B15" s="4" t="s">
        <v>26</v>
      </c>
      <c r="C15" s="4" t="s">
        <v>27</v>
      </c>
      <c r="D15" s="4" t="s">
        <v>75</v>
      </c>
      <c r="E15" s="4" t="s">
        <v>76</v>
      </c>
      <c r="F15" s="6">
        <v>44817</v>
      </c>
      <c r="G15" s="6">
        <v>44820</v>
      </c>
      <c r="H15" s="4">
        <v>1</v>
      </c>
      <c r="I15" s="4">
        <v>3</v>
      </c>
      <c r="J15" s="4">
        <v>3</v>
      </c>
      <c r="K15" s="4" t="s">
        <v>30</v>
      </c>
      <c r="L15" s="4">
        <v>1093.47</v>
      </c>
      <c r="M15" s="4">
        <v>1093.47</v>
      </c>
      <c r="N15" s="4" t="s">
        <v>77</v>
      </c>
      <c r="O15" s="4" t="s">
        <v>73</v>
      </c>
      <c r="P15" s="4" t="s">
        <v>33</v>
      </c>
      <c r="Q15" s="4">
        <v>0</v>
      </c>
      <c r="R15" s="7">
        <v>44816</v>
      </c>
      <c r="S15" s="6">
        <v>44823</v>
      </c>
      <c r="T15" s="4" t="s">
        <v>34</v>
      </c>
      <c r="U15" s="4">
        <v>1093.47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74</v>
      </c>
      <c r="B16" s="4" t="s">
        <v>26</v>
      </c>
      <c r="C16" s="4" t="s">
        <v>78</v>
      </c>
      <c r="D16" s="4" t="s">
        <v>75</v>
      </c>
      <c r="E16" s="4" t="s">
        <v>76</v>
      </c>
      <c r="F16" s="6">
        <v>44817</v>
      </c>
      <c r="G16" s="6">
        <v>44820</v>
      </c>
      <c r="H16" s="4">
        <v>1</v>
      </c>
      <c r="I16" s="4">
        <v>3</v>
      </c>
      <c r="J16" s="4">
        <v>3</v>
      </c>
      <c r="K16" s="4" t="s">
        <v>30</v>
      </c>
      <c r="L16" s="4">
        <v>-728.98</v>
      </c>
      <c r="M16" s="4">
        <v>-728.98</v>
      </c>
      <c r="N16" s="4" t="s">
        <v>77</v>
      </c>
      <c r="O16" s="4" t="s">
        <v>73</v>
      </c>
      <c r="P16" s="4" t="s">
        <v>33</v>
      </c>
      <c r="Q16" s="4">
        <v>0</v>
      </c>
      <c r="R16" s="7">
        <v>44816</v>
      </c>
      <c r="S16" s="6">
        <v>44823</v>
      </c>
      <c r="T16" s="4" t="s">
        <v>34</v>
      </c>
      <c r="U16" s="4">
        <v>-728.98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79</v>
      </c>
      <c r="B17" s="4" t="s">
        <v>26</v>
      </c>
      <c r="C17" s="4" t="s">
        <v>27</v>
      </c>
      <c r="D17" s="4" t="s">
        <v>66</v>
      </c>
      <c r="E17" s="4" t="s">
        <v>67</v>
      </c>
      <c r="F17" s="6">
        <v>44819</v>
      </c>
      <c r="G17" s="6">
        <v>44820</v>
      </c>
      <c r="H17" s="4">
        <v>1</v>
      </c>
      <c r="I17" s="4">
        <v>1</v>
      </c>
      <c r="J17" s="4">
        <v>1</v>
      </c>
      <c r="K17" s="4" t="s">
        <v>30</v>
      </c>
      <c r="L17" s="4">
        <v>198.85</v>
      </c>
      <c r="M17" s="4">
        <v>198.85</v>
      </c>
      <c r="N17" s="4" t="s">
        <v>68</v>
      </c>
      <c r="O17" s="4" t="s">
        <v>73</v>
      </c>
      <c r="P17" s="4" t="s">
        <v>33</v>
      </c>
      <c r="Q17" s="4">
        <v>0</v>
      </c>
      <c r="R17" s="7">
        <v>44818</v>
      </c>
      <c r="S17" s="6">
        <v>44823</v>
      </c>
      <c r="T17" s="4" t="s">
        <v>34</v>
      </c>
      <c r="U17" s="4">
        <v>198.85</v>
      </c>
      <c r="V17" s="4">
        <v>0</v>
      </c>
      <c r="W17" s="4">
        <v>0</v>
      </c>
      <c r="X17" s="4" t="s">
        <v>80</v>
      </c>
      <c r="Y17" s="4" t="s">
        <v>35</v>
      </c>
    </row>
    <row r="18" s="4" customFormat="1" spans="1:25">
      <c r="A18" s="4" t="s">
        <v>81</v>
      </c>
      <c r="B18" s="4" t="s">
        <v>26</v>
      </c>
      <c r="C18" s="4" t="s">
        <v>27</v>
      </c>
      <c r="D18" s="4" t="s">
        <v>38</v>
      </c>
      <c r="E18" s="4" t="s">
        <v>39</v>
      </c>
      <c r="F18" s="6">
        <v>44819</v>
      </c>
      <c r="G18" s="6">
        <v>44820</v>
      </c>
      <c r="H18" s="4">
        <v>1</v>
      </c>
      <c r="I18" s="4">
        <v>1</v>
      </c>
      <c r="J18" s="4">
        <v>1</v>
      </c>
      <c r="K18" s="4" t="s">
        <v>30</v>
      </c>
      <c r="L18" s="4">
        <v>157.85</v>
      </c>
      <c r="M18" s="4">
        <v>157.85</v>
      </c>
      <c r="N18" s="4" t="s">
        <v>82</v>
      </c>
      <c r="O18" s="4" t="s">
        <v>73</v>
      </c>
      <c r="P18" s="4" t="s">
        <v>33</v>
      </c>
      <c r="Q18" s="4">
        <v>0</v>
      </c>
      <c r="R18" s="7">
        <v>44819</v>
      </c>
      <c r="S18" s="6">
        <v>44823</v>
      </c>
      <c r="T18" s="4" t="s">
        <v>34</v>
      </c>
      <c r="U18" s="4">
        <v>157.85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83</v>
      </c>
      <c r="B19" s="4" t="s">
        <v>26</v>
      </c>
      <c r="C19" s="4" t="s">
        <v>27</v>
      </c>
      <c r="D19" s="4" t="s">
        <v>84</v>
      </c>
      <c r="E19" s="4" t="s">
        <v>76</v>
      </c>
      <c r="F19" s="6">
        <v>44819</v>
      </c>
      <c r="G19" s="6">
        <v>44820</v>
      </c>
      <c r="H19" s="4">
        <v>1</v>
      </c>
      <c r="I19" s="4">
        <v>1</v>
      </c>
      <c r="J19" s="4">
        <v>1</v>
      </c>
      <c r="K19" s="4" t="s">
        <v>30</v>
      </c>
      <c r="L19" s="4">
        <v>345.42</v>
      </c>
      <c r="M19" s="4">
        <v>345.42</v>
      </c>
      <c r="N19" s="4" t="s">
        <v>85</v>
      </c>
      <c r="O19" s="4" t="s">
        <v>73</v>
      </c>
      <c r="P19" s="4" t="s">
        <v>33</v>
      </c>
      <c r="Q19" s="4">
        <v>0</v>
      </c>
      <c r="R19" s="7">
        <v>44819</v>
      </c>
      <c r="S19" s="6">
        <v>44823</v>
      </c>
      <c r="T19" s="4" t="s">
        <v>34</v>
      </c>
      <c r="U19" s="4">
        <v>345.42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86</v>
      </c>
      <c r="B20" s="4" t="s">
        <v>26</v>
      </c>
      <c r="C20" s="4" t="s">
        <v>27</v>
      </c>
      <c r="D20" s="4" t="s">
        <v>70</v>
      </c>
      <c r="E20" s="4" t="s">
        <v>87</v>
      </c>
      <c r="F20" s="6">
        <v>44819</v>
      </c>
      <c r="G20" s="6">
        <v>44820</v>
      </c>
      <c r="H20" s="4">
        <v>1</v>
      </c>
      <c r="I20" s="4">
        <v>1</v>
      </c>
      <c r="J20" s="4">
        <v>1</v>
      </c>
      <c r="K20" s="4" t="s">
        <v>30</v>
      </c>
      <c r="L20" s="4">
        <v>209.1</v>
      </c>
      <c r="M20" s="4">
        <v>209.1</v>
      </c>
      <c r="N20" s="4" t="s">
        <v>88</v>
      </c>
      <c r="O20" s="4" t="s">
        <v>73</v>
      </c>
      <c r="P20" s="4" t="s">
        <v>33</v>
      </c>
      <c r="Q20" s="4">
        <v>0</v>
      </c>
      <c r="R20" s="7">
        <v>44819</v>
      </c>
      <c r="S20" s="6">
        <v>44823</v>
      </c>
      <c r="T20" s="4" t="s">
        <v>34</v>
      </c>
      <c r="U20" s="4">
        <v>209.1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89</v>
      </c>
      <c r="B21" s="4" t="s">
        <v>26</v>
      </c>
      <c r="C21" s="4" t="s">
        <v>27</v>
      </c>
      <c r="D21" s="4" t="s">
        <v>90</v>
      </c>
      <c r="E21" s="4" t="s">
        <v>91</v>
      </c>
      <c r="F21" s="6">
        <v>44819</v>
      </c>
      <c r="G21" s="6">
        <v>44820</v>
      </c>
      <c r="H21" s="4">
        <v>1</v>
      </c>
      <c r="I21" s="4">
        <v>1</v>
      </c>
      <c r="J21" s="4">
        <v>1</v>
      </c>
      <c r="K21" s="4" t="s">
        <v>30</v>
      </c>
      <c r="L21" s="4">
        <v>310.58</v>
      </c>
      <c r="M21" s="4">
        <v>310.58</v>
      </c>
      <c r="N21" s="4" t="s">
        <v>92</v>
      </c>
      <c r="O21" s="4" t="s">
        <v>73</v>
      </c>
      <c r="P21" s="4" t="s">
        <v>33</v>
      </c>
      <c r="Q21" s="4">
        <v>0</v>
      </c>
      <c r="R21" s="7">
        <v>44819</v>
      </c>
      <c r="S21" s="6">
        <v>44823</v>
      </c>
      <c r="T21" s="4" t="s">
        <v>34</v>
      </c>
      <c r="U21" s="4">
        <v>310.58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83</v>
      </c>
      <c r="B22" s="4" t="s">
        <v>26</v>
      </c>
      <c r="C22" s="4" t="s">
        <v>36</v>
      </c>
      <c r="D22" s="4" t="s">
        <v>84</v>
      </c>
      <c r="E22" s="4" t="s">
        <v>76</v>
      </c>
      <c r="F22" s="6">
        <v>44819</v>
      </c>
      <c r="G22" s="6">
        <v>44820</v>
      </c>
      <c r="H22" s="4">
        <v>1</v>
      </c>
      <c r="I22" s="4">
        <v>1</v>
      </c>
      <c r="J22" s="4">
        <v>1</v>
      </c>
      <c r="K22" s="4" t="s">
        <v>30</v>
      </c>
      <c r="L22" s="4">
        <v>-345.42</v>
      </c>
      <c r="M22" s="4">
        <v>-345.42</v>
      </c>
      <c r="N22" s="4" t="s">
        <v>85</v>
      </c>
      <c r="O22" s="4" t="s">
        <v>73</v>
      </c>
      <c r="P22" s="4" t="s">
        <v>33</v>
      </c>
      <c r="Q22" s="4">
        <v>0</v>
      </c>
      <c r="R22" s="7">
        <v>44819</v>
      </c>
      <c r="S22" s="6">
        <v>44823</v>
      </c>
      <c r="T22" s="4" t="s">
        <v>34</v>
      </c>
      <c r="U22" s="4">
        <v>-345.42</v>
      </c>
      <c r="V22" s="4">
        <v>0</v>
      </c>
      <c r="W22" s="4">
        <v>0</v>
      </c>
      <c r="X22" s="4" t="s">
        <v>35</v>
      </c>
      <c r="Y2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7"/>
  <sheetViews>
    <sheetView tabSelected="1" workbookViewId="0">
      <selection activeCell="A25" sqref="A25:A27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hidden="1" spans="1:9">
      <c r="A2" s="5">
        <v>999218914472343</v>
      </c>
      <c r="B2" s="6">
        <v>44814</v>
      </c>
      <c r="C2" s="6">
        <v>44817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999218910592228</v>
      </c>
      <c r="B3" s="6">
        <v>44817</v>
      </c>
      <c r="C3" s="6">
        <v>44818</v>
      </c>
      <c r="D3" s="4">
        <v>0</v>
      </c>
      <c r="E3" s="4" t="str">
        <f>VLOOKUP(A3,HOP!A:L,12,0)</f>
        <v>0.00</v>
      </c>
      <c r="F3" s="4" t="str">
        <f>VLOOKUP(A3,HOP!A:C,3,0)</f>
        <v>2673590</v>
      </c>
      <c r="G3" s="4">
        <f t="shared" ref="G3:G17" si="0">D3-E3</f>
        <v>0</v>
      </c>
      <c r="H3" s="4" t="str">
        <f t="shared" ref="H3:H17" si="1">$H$1&amp;F3</f>
        <v>，2673590</v>
      </c>
      <c r="I3" s="4" t="str">
        <f>VLOOKUP(A3,HOP!A:U,21,0)</f>
        <v>直连</v>
      </c>
    </row>
    <row r="4" s="4" customFormat="1" hidden="1" spans="1:9">
      <c r="A4" s="5">
        <v>999218914835245</v>
      </c>
      <c r="B4" s="6">
        <v>44817</v>
      </c>
      <c r="C4" s="6">
        <v>44818</v>
      </c>
      <c r="D4" s="4">
        <v>0</v>
      </c>
      <c r="E4" s="4" t="str">
        <f>VLOOKUP(A4,HOP!A:L,12,0)</f>
        <v>0.00</v>
      </c>
      <c r="F4" s="4" t="str">
        <f>VLOOKUP(A4,HOP!A:C,3,0)</f>
        <v>2675764</v>
      </c>
      <c r="G4" s="4">
        <f t="shared" si="0"/>
        <v>0</v>
      </c>
      <c r="H4" s="4" t="str">
        <f t="shared" si="1"/>
        <v>，2675764</v>
      </c>
      <c r="I4" s="4" t="str">
        <f>VLOOKUP(A4,HOP!A:U,21,0)</f>
        <v>直连</v>
      </c>
    </row>
    <row r="5" s="4" customFormat="1" spans="1:9">
      <c r="A5" s="5">
        <v>999218944169121</v>
      </c>
      <c r="B5" s="6">
        <v>44817</v>
      </c>
      <c r="C5" s="6">
        <v>44818</v>
      </c>
      <c r="D5" s="4">
        <v>178.35</v>
      </c>
      <c r="E5" s="4" t="str">
        <f>VLOOKUP(A5,HOP!A:L,12,0)</f>
        <v>178.35</v>
      </c>
      <c r="F5" s="4" t="str">
        <f>VLOOKUP(A5,HOP!A:C,3,0)</f>
        <v>2684207</v>
      </c>
      <c r="G5" s="4">
        <f t="shared" si="0"/>
        <v>0</v>
      </c>
      <c r="H5" s="4" t="str">
        <f t="shared" si="1"/>
        <v>，2684207</v>
      </c>
      <c r="I5" s="4" t="str">
        <f>VLOOKUP(A5,HOP!A:U,21,0)</f>
        <v>直连</v>
      </c>
    </row>
    <row r="6" s="4" customFormat="1" spans="1:9">
      <c r="A6" s="5">
        <v>18946452709</v>
      </c>
      <c r="B6" s="6">
        <v>44817</v>
      </c>
      <c r="C6" s="6">
        <v>44818</v>
      </c>
      <c r="D6" s="4">
        <v>158.88</v>
      </c>
      <c r="E6" s="4" t="str">
        <f>VLOOKUP(A6,HOP!A:L,12,0)</f>
        <v>158.88</v>
      </c>
      <c r="F6" s="4" t="str">
        <f>VLOOKUP(A6,HOP!A:C,3,0)</f>
        <v>2685319</v>
      </c>
      <c r="G6" s="4">
        <f t="shared" si="0"/>
        <v>0</v>
      </c>
      <c r="H6" s="4" t="str">
        <f t="shared" si="1"/>
        <v>，2685319</v>
      </c>
      <c r="I6" s="4" t="str">
        <f>VLOOKUP(A6,HOP!A:U,21,0)</f>
        <v>直连</v>
      </c>
    </row>
    <row r="7" s="4" customFormat="1" spans="1:9">
      <c r="A7" s="5">
        <v>999218951745942</v>
      </c>
      <c r="B7" s="6">
        <v>44816</v>
      </c>
      <c r="C7" s="6">
        <v>44818</v>
      </c>
      <c r="D7" s="4">
        <v>340.3</v>
      </c>
      <c r="E7" s="4" t="str">
        <f>VLOOKUP(A7,HOP!A:L,12,0)</f>
        <v>340.30</v>
      </c>
      <c r="F7" s="4" t="str">
        <f>VLOOKUP(A7,HOP!A:C,3,0)</f>
        <v>2687990</v>
      </c>
      <c r="G7" s="4">
        <f t="shared" si="0"/>
        <v>0</v>
      </c>
      <c r="H7" s="4" t="str">
        <f t="shared" si="1"/>
        <v>，2687990</v>
      </c>
      <c r="I7" s="4" t="str">
        <f>VLOOKUP(A7,HOP!A:U,21,0)</f>
        <v>直连</v>
      </c>
    </row>
    <row r="8" s="4" customFormat="1" spans="1:9">
      <c r="A8" s="5">
        <v>999218952741439</v>
      </c>
      <c r="B8" s="6">
        <v>44816</v>
      </c>
      <c r="C8" s="6">
        <v>44818</v>
      </c>
      <c r="D8" s="4">
        <v>319.8</v>
      </c>
      <c r="E8" s="4" t="str">
        <f>VLOOKUP(A8,HOP!A:L,12,0)</f>
        <v>319.80</v>
      </c>
      <c r="F8" s="4" t="str">
        <f>VLOOKUP(A8,HOP!A:C,3,0)</f>
        <v>2688536</v>
      </c>
      <c r="G8" s="4">
        <f t="shared" si="0"/>
        <v>0</v>
      </c>
      <c r="H8" s="4" t="str">
        <f t="shared" si="1"/>
        <v>，2688536</v>
      </c>
      <c r="I8" s="4" t="str">
        <f>VLOOKUP(A8,HOP!A:U,21,0)</f>
        <v>直连</v>
      </c>
    </row>
    <row r="9" s="4" customFormat="1" spans="1:9">
      <c r="A9" s="5">
        <v>999218921116180</v>
      </c>
      <c r="B9" s="6">
        <v>44818</v>
      </c>
      <c r="C9" s="6">
        <v>44819</v>
      </c>
      <c r="D9" s="4">
        <v>95.95</v>
      </c>
      <c r="E9" s="4" t="str">
        <f>VLOOKUP(A9,HOP!A:L,12,0)</f>
        <v>95.95</v>
      </c>
      <c r="F9" s="4" t="str">
        <f>VLOOKUP(A9,HOP!A:C,3,0)</f>
        <v>2680631</v>
      </c>
      <c r="G9" s="4">
        <f t="shared" si="0"/>
        <v>0</v>
      </c>
      <c r="H9" s="4" t="str">
        <f t="shared" si="1"/>
        <v>，2680631</v>
      </c>
      <c r="I9" s="4" t="str">
        <f>VLOOKUP(A9,HOP!A:U,21,0)</f>
        <v>直连</v>
      </c>
    </row>
    <row r="10" s="4" customFormat="1" spans="1:9">
      <c r="A10" s="5">
        <v>999218958443469</v>
      </c>
      <c r="B10" s="6">
        <v>44818</v>
      </c>
      <c r="C10" s="6">
        <v>44819</v>
      </c>
      <c r="D10" s="4">
        <v>198.85</v>
      </c>
      <c r="E10" s="4" t="str">
        <f>VLOOKUP(A10,HOP!A:L,12,0)</f>
        <v>198.85</v>
      </c>
      <c r="F10" s="4" t="str">
        <f>VLOOKUP(A10,HOP!A:C,3,0)</f>
        <v>2691144</v>
      </c>
      <c r="G10" s="4">
        <f t="shared" si="0"/>
        <v>0</v>
      </c>
      <c r="H10" s="4" t="str">
        <f t="shared" si="1"/>
        <v>，2691144</v>
      </c>
      <c r="I10" s="4" t="str">
        <f>VLOOKUP(A10,HOP!A:U,21,0)</f>
        <v>直连</v>
      </c>
    </row>
    <row r="11" s="4" customFormat="1" spans="1:9">
      <c r="A11" s="5">
        <v>18953666900</v>
      </c>
      <c r="B11" s="6">
        <v>44817</v>
      </c>
      <c r="C11" s="6">
        <v>44820</v>
      </c>
      <c r="D11" s="4">
        <v>805.65</v>
      </c>
      <c r="E11" s="4" t="str">
        <f>VLOOKUP(A11,HOP!A:L,12,0)</f>
        <v>805.65</v>
      </c>
      <c r="F11" s="4" t="str">
        <f>VLOOKUP(A11,HOP!A:C,3,0)</f>
        <v>2688971</v>
      </c>
      <c r="G11" s="4">
        <f t="shared" si="0"/>
        <v>0</v>
      </c>
      <c r="H11" s="4" t="str">
        <f t="shared" si="1"/>
        <v>，2688971</v>
      </c>
      <c r="I11" s="4" t="str">
        <f>VLOOKUP(A11,HOP!A:U,21,0)</f>
        <v>直连</v>
      </c>
    </row>
    <row r="12" s="4" customFormat="1" spans="1:9">
      <c r="A12" s="5">
        <v>999218954048186</v>
      </c>
      <c r="B12" s="6">
        <v>44817</v>
      </c>
      <c r="C12" s="6">
        <v>44820</v>
      </c>
      <c r="D12" s="4">
        <v>364.49</v>
      </c>
      <c r="E12" s="4" t="str">
        <f>VLOOKUP(A12,HOP!A:L,12,0)</f>
        <v>364.49</v>
      </c>
      <c r="F12" s="4" t="str">
        <f>VLOOKUP(A12,HOP!A:C,3,0)</f>
        <v>2689139</v>
      </c>
      <c r="G12" s="4">
        <f t="shared" si="0"/>
        <v>0</v>
      </c>
      <c r="H12" s="4" t="str">
        <f t="shared" si="1"/>
        <v>，2689139</v>
      </c>
      <c r="I12" s="4" t="str">
        <f>VLOOKUP(A12,HOP!A:U,21,0)</f>
        <v>直连</v>
      </c>
    </row>
    <row r="13" s="4" customFormat="1" spans="1:9">
      <c r="A13" s="5">
        <v>999221007748135</v>
      </c>
      <c r="B13" s="6">
        <v>44819</v>
      </c>
      <c r="C13" s="6">
        <v>44820</v>
      </c>
      <c r="D13" s="4">
        <v>198.85</v>
      </c>
      <c r="E13" s="4" t="str">
        <f>VLOOKUP(A13,HOP!A:L,12,0)</f>
        <v>198.85</v>
      </c>
      <c r="F13" s="4" t="str">
        <f>VLOOKUP(A13,HOP!A:C,3,0)</f>
        <v>2691740</v>
      </c>
      <c r="G13" s="4">
        <f t="shared" si="0"/>
        <v>0</v>
      </c>
      <c r="H13" s="4" t="str">
        <f t="shared" si="1"/>
        <v>，2691740</v>
      </c>
      <c r="I13" s="4" t="str">
        <f>VLOOKUP(A13,HOP!A:U,21,0)</f>
        <v>直连</v>
      </c>
    </row>
    <row r="14" s="4" customFormat="1" spans="1:9">
      <c r="A14" s="5">
        <v>999221011369053</v>
      </c>
      <c r="B14" s="6">
        <v>44819</v>
      </c>
      <c r="C14" s="6">
        <v>44820</v>
      </c>
      <c r="D14" s="4">
        <v>157.85</v>
      </c>
      <c r="E14" s="4" t="str">
        <f>VLOOKUP(A14,HOP!A:L,12,0)</f>
        <v>157.85</v>
      </c>
      <c r="F14" s="4" t="str">
        <f>VLOOKUP(A14,HOP!A:C,3,0)</f>
        <v>2692153</v>
      </c>
      <c r="G14" s="4">
        <f t="shared" si="0"/>
        <v>0</v>
      </c>
      <c r="H14" s="4" t="str">
        <f t="shared" si="1"/>
        <v>，2692153</v>
      </c>
      <c r="I14" s="4" t="str">
        <f>VLOOKUP(A14,HOP!A:U,21,0)</f>
        <v>直连</v>
      </c>
    </row>
    <row r="15" s="4" customFormat="1" hidden="1" spans="1:9">
      <c r="A15" s="5">
        <v>999221015314542</v>
      </c>
      <c r="B15" s="6">
        <v>44819</v>
      </c>
      <c r="C15" s="6">
        <v>44820</v>
      </c>
      <c r="D15" s="4">
        <v>0</v>
      </c>
      <c r="E15" s="4" t="str">
        <f>VLOOKUP(A15,HOP!A:L,12,0)</f>
        <v>345.42</v>
      </c>
      <c r="F15" s="4" t="str">
        <f>VLOOKUP(A15,HOP!A:C,3,0)</f>
        <v>2692630</v>
      </c>
      <c r="G15" s="4">
        <f t="shared" si="0"/>
        <v>-345.42</v>
      </c>
      <c r="H15" s="4" t="str">
        <f t="shared" si="1"/>
        <v>，2692630</v>
      </c>
      <c r="I15" s="4" t="str">
        <f>VLOOKUP(A15,HOP!A:U,21,0)</f>
        <v>直连</v>
      </c>
    </row>
    <row r="16" s="4" customFormat="1" spans="1:9">
      <c r="A16" s="5">
        <v>21018741775</v>
      </c>
      <c r="B16" s="6">
        <v>44819</v>
      </c>
      <c r="C16" s="6">
        <v>44820</v>
      </c>
      <c r="D16" s="4">
        <v>209.1</v>
      </c>
      <c r="E16" s="4" t="str">
        <f>VLOOKUP(A16,HOP!A:L,12,0)</f>
        <v>209.10</v>
      </c>
      <c r="F16" s="4" t="str">
        <f>VLOOKUP(A16,HOP!A:C,3,0)</f>
        <v>2692959</v>
      </c>
      <c r="G16" s="4">
        <f t="shared" si="0"/>
        <v>0</v>
      </c>
      <c r="H16" s="4" t="str">
        <f t="shared" si="1"/>
        <v>，2692959</v>
      </c>
      <c r="I16" s="4" t="str">
        <f>VLOOKUP(A16,HOP!A:U,21,0)</f>
        <v>直连</v>
      </c>
    </row>
    <row r="17" s="4" customFormat="1" spans="1:9">
      <c r="A17" s="5">
        <v>21020192950</v>
      </c>
      <c r="B17" s="6">
        <v>44819</v>
      </c>
      <c r="C17" s="6">
        <v>44820</v>
      </c>
      <c r="D17" s="4">
        <v>310.58</v>
      </c>
      <c r="E17" s="4" t="str">
        <f>VLOOKUP(A17,HOP!A:L,12,0)</f>
        <v>310.58</v>
      </c>
      <c r="F17" s="4" t="str">
        <f>VLOOKUP(A17,HOP!A:C,3,0)</f>
        <v>2693119</v>
      </c>
      <c r="G17" s="4">
        <f t="shared" si="0"/>
        <v>0</v>
      </c>
      <c r="H17" s="4" t="str">
        <f t="shared" si="1"/>
        <v>，2693119</v>
      </c>
      <c r="I17" s="4" t="str">
        <f>VLOOKUP(A17,HOP!A:U,21,0)</f>
        <v>直连</v>
      </c>
    </row>
    <row r="19" spans="4:4">
      <c r="D19" s="4">
        <f>SUM(D2:D18)</f>
        <v>3338.65</v>
      </c>
    </row>
    <row r="25" spans="1:1">
      <c r="A25" s="4" t="s">
        <v>94</v>
      </c>
    </row>
    <row r="26" spans="1:1">
      <c r="A26" s="4" t="s">
        <v>95</v>
      </c>
    </row>
    <row r="27" spans="1:1">
      <c r="A27" s="4" t="s">
        <v>96</v>
      </c>
    </row>
  </sheetData>
  <autoFilter ref="A1:XFD19">
    <filterColumn colId="3">
      <filters blank="1">
        <filter val="209.1"/>
        <filter val="340.3"/>
        <filter val="95.95"/>
        <filter val="157.85"/>
        <filter val="178.35"/>
        <filter val="198.85"/>
        <filter val="805.65"/>
        <filter val="3338.65"/>
        <filter val="319.8"/>
        <filter val="158.88"/>
        <filter val="310.58"/>
        <filter val="364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97</v>
      </c>
      <c r="B1" s="2" t="s">
        <v>98</v>
      </c>
      <c r="C1" s="2" t="s">
        <v>99</v>
      </c>
      <c r="D1" s="2" t="s">
        <v>100</v>
      </c>
      <c r="E1" s="2" t="s">
        <v>13</v>
      </c>
      <c r="F1" s="2" t="s">
        <v>5</v>
      </c>
      <c r="G1" s="2" t="s">
        <v>6</v>
      </c>
      <c r="H1" s="2" t="s">
        <v>101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110</v>
      </c>
      <c r="R1" s="2" t="s">
        <v>111</v>
      </c>
      <c r="S1" s="2" t="s">
        <v>112</v>
      </c>
      <c r="T1" s="2" t="s">
        <v>113</v>
      </c>
      <c r="U1" s="2" t="s">
        <v>114</v>
      </c>
      <c r="V1" s="2" t="s">
        <v>115</v>
      </c>
    </row>
    <row r="2" s="1" customFormat="1" spans="1:22">
      <c r="A2" s="3">
        <v>21020192950</v>
      </c>
      <c r="B2" s="1" t="s">
        <v>116</v>
      </c>
      <c r="C2" s="1" t="s">
        <v>117</v>
      </c>
      <c r="D2" s="1" t="s">
        <v>118</v>
      </c>
      <c r="E2" s="1" t="s">
        <v>92</v>
      </c>
      <c r="F2" s="1" t="s">
        <v>116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  <c r="U2" s="1" t="s">
        <v>130</v>
      </c>
      <c r="V2" s="1" t="s">
        <v>131</v>
      </c>
    </row>
    <row r="3" s="1" customFormat="1" spans="1:22">
      <c r="A3" s="3">
        <v>21018741775</v>
      </c>
      <c r="B3" s="1" t="s">
        <v>116</v>
      </c>
      <c r="C3" s="1" t="s">
        <v>132</v>
      </c>
      <c r="D3" s="1" t="s">
        <v>133</v>
      </c>
      <c r="E3" s="1" t="s">
        <v>88</v>
      </c>
      <c r="F3" s="1" t="s">
        <v>116</v>
      </c>
      <c r="G3" s="1" t="s">
        <v>119</v>
      </c>
      <c r="H3" s="1" t="s">
        <v>120</v>
      </c>
      <c r="I3" s="1" t="s">
        <v>134</v>
      </c>
      <c r="J3" s="1" t="s">
        <v>122</v>
      </c>
      <c r="K3" s="1" t="s">
        <v>134</v>
      </c>
      <c r="L3" s="1" t="s">
        <v>134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135</v>
      </c>
      <c r="S3" s="1" t="s">
        <v>128</v>
      </c>
      <c r="T3" s="1" t="s">
        <v>129</v>
      </c>
      <c r="U3" s="1" t="s">
        <v>130</v>
      </c>
      <c r="V3" s="1" t="s">
        <v>131</v>
      </c>
    </row>
    <row r="4" s="1" customFormat="1" spans="1:22">
      <c r="A4" s="3">
        <v>999221015314542</v>
      </c>
      <c r="B4" s="1" t="s">
        <v>116</v>
      </c>
      <c r="C4" s="1" t="s">
        <v>136</v>
      </c>
      <c r="D4" s="1" t="s">
        <v>137</v>
      </c>
      <c r="E4" s="1" t="s">
        <v>85</v>
      </c>
      <c r="F4" s="1" t="s">
        <v>116</v>
      </c>
      <c r="G4" s="1" t="s">
        <v>119</v>
      </c>
      <c r="H4" s="1" t="s">
        <v>120</v>
      </c>
      <c r="I4" s="1" t="s">
        <v>138</v>
      </c>
      <c r="J4" s="1" t="s">
        <v>122</v>
      </c>
      <c r="K4" s="1" t="s">
        <v>138</v>
      </c>
      <c r="L4" s="1" t="s">
        <v>138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126</v>
      </c>
      <c r="R4" s="1" t="s">
        <v>139</v>
      </c>
      <c r="S4" s="1" t="s">
        <v>128</v>
      </c>
      <c r="T4" s="1" t="s">
        <v>129</v>
      </c>
      <c r="U4" s="1" t="s">
        <v>130</v>
      </c>
      <c r="V4" s="1" t="s">
        <v>131</v>
      </c>
    </row>
    <row r="5" s="1" customFormat="1" spans="1:22">
      <c r="A5" s="3">
        <v>999221011369053</v>
      </c>
      <c r="B5" s="1" t="s">
        <v>116</v>
      </c>
      <c r="C5" s="1" t="s">
        <v>140</v>
      </c>
      <c r="D5" s="1" t="s">
        <v>141</v>
      </c>
      <c r="E5" s="1" t="s">
        <v>82</v>
      </c>
      <c r="F5" s="1" t="s">
        <v>116</v>
      </c>
      <c r="G5" s="1" t="s">
        <v>119</v>
      </c>
      <c r="H5" s="1" t="s">
        <v>120</v>
      </c>
      <c r="I5" s="1" t="s">
        <v>142</v>
      </c>
      <c r="J5" s="1" t="s">
        <v>122</v>
      </c>
      <c r="K5" s="1" t="s">
        <v>142</v>
      </c>
      <c r="L5" s="1" t="s">
        <v>142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126</v>
      </c>
      <c r="R5" s="1" t="s">
        <v>143</v>
      </c>
      <c r="S5" s="1" t="s">
        <v>128</v>
      </c>
      <c r="T5" s="1" t="s">
        <v>129</v>
      </c>
      <c r="U5" s="1" t="s">
        <v>130</v>
      </c>
      <c r="V5" s="1" t="s">
        <v>131</v>
      </c>
    </row>
    <row r="6" s="1" customFormat="1" spans="1:22">
      <c r="A6" s="3">
        <v>999221007748135</v>
      </c>
      <c r="B6" s="1" t="s">
        <v>144</v>
      </c>
      <c r="C6" s="1" t="s">
        <v>145</v>
      </c>
      <c r="D6" s="1" t="s">
        <v>146</v>
      </c>
      <c r="E6" s="1" t="s">
        <v>68</v>
      </c>
      <c r="F6" s="1" t="s">
        <v>116</v>
      </c>
      <c r="G6" s="1" t="s">
        <v>119</v>
      </c>
      <c r="H6" s="1" t="s">
        <v>120</v>
      </c>
      <c r="I6" s="1" t="s">
        <v>147</v>
      </c>
      <c r="J6" s="1" t="s">
        <v>122</v>
      </c>
      <c r="K6" s="1" t="s">
        <v>147</v>
      </c>
      <c r="L6" s="1" t="s">
        <v>147</v>
      </c>
      <c r="M6" s="1" t="s">
        <v>123</v>
      </c>
      <c r="N6" s="1" t="s">
        <v>123</v>
      </c>
      <c r="O6" s="1" t="s">
        <v>124</v>
      </c>
      <c r="P6" s="1" t="s">
        <v>125</v>
      </c>
      <c r="Q6" s="1" t="s">
        <v>126</v>
      </c>
      <c r="R6" s="1" t="s">
        <v>148</v>
      </c>
      <c r="S6" s="1" t="s">
        <v>128</v>
      </c>
      <c r="T6" s="1" t="s">
        <v>129</v>
      </c>
      <c r="U6" s="1" t="s">
        <v>130</v>
      </c>
      <c r="V6" s="1" t="s">
        <v>131</v>
      </c>
    </row>
    <row r="7" s="1" customFormat="1" spans="1:22">
      <c r="A7" s="3">
        <v>999218958443469</v>
      </c>
      <c r="B7" s="1" t="s">
        <v>144</v>
      </c>
      <c r="C7" s="1" t="s">
        <v>149</v>
      </c>
      <c r="D7" s="1" t="s">
        <v>146</v>
      </c>
      <c r="E7" s="1" t="s">
        <v>68</v>
      </c>
      <c r="F7" s="1" t="s">
        <v>144</v>
      </c>
      <c r="G7" s="1" t="s">
        <v>116</v>
      </c>
      <c r="H7" s="1" t="s">
        <v>120</v>
      </c>
      <c r="I7" s="1" t="s">
        <v>147</v>
      </c>
      <c r="J7" s="1" t="s">
        <v>122</v>
      </c>
      <c r="K7" s="1" t="s">
        <v>147</v>
      </c>
      <c r="L7" s="1" t="s">
        <v>147</v>
      </c>
      <c r="M7" s="1" t="s">
        <v>123</v>
      </c>
      <c r="N7" s="1" t="s">
        <v>123</v>
      </c>
      <c r="O7" s="1" t="s">
        <v>124</v>
      </c>
      <c r="P7" s="1" t="s">
        <v>125</v>
      </c>
      <c r="Q7" s="1" t="s">
        <v>126</v>
      </c>
      <c r="R7" s="1" t="s">
        <v>150</v>
      </c>
      <c r="S7" s="1" t="s">
        <v>128</v>
      </c>
      <c r="T7" s="1" t="s">
        <v>129</v>
      </c>
      <c r="U7" s="1" t="s">
        <v>130</v>
      </c>
      <c r="V7" s="1" t="s">
        <v>131</v>
      </c>
    </row>
    <row r="8" s="1" customFormat="1" spans="1:22">
      <c r="A8" s="3">
        <v>999218954048186</v>
      </c>
      <c r="B8" s="1" t="s">
        <v>151</v>
      </c>
      <c r="C8" s="1" t="s">
        <v>152</v>
      </c>
      <c r="D8" s="1" t="s">
        <v>153</v>
      </c>
      <c r="E8" s="1" t="s">
        <v>77</v>
      </c>
      <c r="F8" s="1" t="s">
        <v>154</v>
      </c>
      <c r="G8" s="1" t="s">
        <v>119</v>
      </c>
      <c r="H8" s="1" t="s">
        <v>120</v>
      </c>
      <c r="I8" s="1" t="s">
        <v>155</v>
      </c>
      <c r="J8" s="1" t="s">
        <v>122</v>
      </c>
      <c r="K8" s="1" t="s">
        <v>155</v>
      </c>
      <c r="L8" s="1" t="s">
        <v>156</v>
      </c>
      <c r="M8" s="1" t="s">
        <v>157</v>
      </c>
      <c r="N8" s="1" t="s">
        <v>157</v>
      </c>
      <c r="O8" s="1" t="s">
        <v>124</v>
      </c>
      <c r="P8" s="1" t="s">
        <v>125</v>
      </c>
      <c r="Q8" s="1" t="s">
        <v>126</v>
      </c>
      <c r="R8" s="1" t="s">
        <v>158</v>
      </c>
      <c r="S8" s="1" t="s">
        <v>128</v>
      </c>
      <c r="T8" s="1" t="s">
        <v>129</v>
      </c>
      <c r="U8" s="1" t="s">
        <v>130</v>
      </c>
      <c r="V8" s="1" t="s">
        <v>131</v>
      </c>
    </row>
    <row r="9" s="1" customFormat="1" spans="1:22">
      <c r="A9" s="3">
        <v>18953666900</v>
      </c>
      <c r="B9" s="1" t="s">
        <v>151</v>
      </c>
      <c r="C9" s="1" t="s">
        <v>159</v>
      </c>
      <c r="D9" s="1" t="s">
        <v>133</v>
      </c>
      <c r="E9" s="1" t="s">
        <v>72</v>
      </c>
      <c r="F9" s="1" t="s">
        <v>154</v>
      </c>
      <c r="G9" s="1" t="s">
        <v>119</v>
      </c>
      <c r="H9" s="1" t="s">
        <v>120</v>
      </c>
      <c r="I9" s="1" t="s">
        <v>160</v>
      </c>
      <c r="J9" s="1" t="s">
        <v>122</v>
      </c>
      <c r="K9" s="1" t="s">
        <v>160</v>
      </c>
      <c r="L9" s="1" t="s">
        <v>160</v>
      </c>
      <c r="M9" s="1" t="s">
        <v>123</v>
      </c>
      <c r="N9" s="1" t="s">
        <v>123</v>
      </c>
      <c r="O9" s="1" t="s">
        <v>124</v>
      </c>
      <c r="P9" s="1" t="s">
        <v>125</v>
      </c>
      <c r="Q9" s="1" t="s">
        <v>126</v>
      </c>
      <c r="R9" s="1" t="s">
        <v>161</v>
      </c>
      <c r="S9" s="1" t="s">
        <v>128</v>
      </c>
      <c r="T9" s="1" t="s">
        <v>129</v>
      </c>
      <c r="U9" s="1" t="s">
        <v>130</v>
      </c>
      <c r="V9" s="1" t="s">
        <v>131</v>
      </c>
    </row>
    <row r="10" s="1" customFormat="1" spans="1:22">
      <c r="A10" s="3">
        <v>999218952741439</v>
      </c>
      <c r="B10" s="1" t="s">
        <v>151</v>
      </c>
      <c r="C10" s="1" t="s">
        <v>162</v>
      </c>
      <c r="D10" s="1" t="s">
        <v>163</v>
      </c>
      <c r="E10" s="1" t="s">
        <v>56</v>
      </c>
      <c r="F10" s="1" t="s">
        <v>151</v>
      </c>
      <c r="G10" s="1" t="s">
        <v>144</v>
      </c>
      <c r="H10" s="1" t="s">
        <v>120</v>
      </c>
      <c r="I10" s="1" t="s">
        <v>164</v>
      </c>
      <c r="J10" s="1" t="s">
        <v>122</v>
      </c>
      <c r="K10" s="1" t="s">
        <v>164</v>
      </c>
      <c r="L10" s="1" t="s">
        <v>164</v>
      </c>
      <c r="M10" s="1" t="s">
        <v>123</v>
      </c>
      <c r="N10" s="1" t="s">
        <v>123</v>
      </c>
      <c r="O10" s="1" t="s">
        <v>124</v>
      </c>
      <c r="P10" s="1" t="s">
        <v>125</v>
      </c>
      <c r="Q10" s="1" t="s">
        <v>126</v>
      </c>
      <c r="R10" s="1" t="s">
        <v>165</v>
      </c>
      <c r="S10" s="1" t="s">
        <v>128</v>
      </c>
      <c r="T10" s="1" t="s">
        <v>129</v>
      </c>
      <c r="U10" s="1" t="s">
        <v>130</v>
      </c>
      <c r="V10" s="1" t="s">
        <v>131</v>
      </c>
    </row>
    <row r="11" s="1" customFormat="1" spans="1:22">
      <c r="A11" s="3">
        <v>999218951745942</v>
      </c>
      <c r="B11" s="1" t="s">
        <v>166</v>
      </c>
      <c r="C11" s="1" t="s">
        <v>167</v>
      </c>
      <c r="D11" s="1" t="s">
        <v>141</v>
      </c>
      <c r="E11" s="1" t="s">
        <v>53</v>
      </c>
      <c r="F11" s="1" t="s">
        <v>151</v>
      </c>
      <c r="G11" s="1" t="s">
        <v>144</v>
      </c>
      <c r="H11" s="1" t="s">
        <v>120</v>
      </c>
      <c r="I11" s="1" t="s">
        <v>168</v>
      </c>
      <c r="J11" s="1" t="s">
        <v>122</v>
      </c>
      <c r="K11" s="1" t="s">
        <v>168</v>
      </c>
      <c r="L11" s="1" t="s">
        <v>168</v>
      </c>
      <c r="M11" s="1" t="s">
        <v>123</v>
      </c>
      <c r="N11" s="1" t="s">
        <v>123</v>
      </c>
      <c r="O11" s="1" t="s">
        <v>124</v>
      </c>
      <c r="P11" s="1" t="s">
        <v>125</v>
      </c>
      <c r="Q11" s="1" t="s">
        <v>126</v>
      </c>
      <c r="R11" s="1" t="s">
        <v>169</v>
      </c>
      <c r="S11" s="1" t="s">
        <v>128</v>
      </c>
      <c r="T11" s="1" t="s">
        <v>129</v>
      </c>
      <c r="U11" s="1" t="s">
        <v>130</v>
      </c>
      <c r="V11" s="1" t="s">
        <v>131</v>
      </c>
    </row>
    <row r="12" s="1" customFormat="1" spans="1:22">
      <c r="A12" s="3">
        <v>18946452709</v>
      </c>
      <c r="B12" s="1" t="s">
        <v>170</v>
      </c>
      <c r="C12" s="1" t="s">
        <v>171</v>
      </c>
      <c r="D12" s="1" t="s">
        <v>172</v>
      </c>
      <c r="E12" s="1" t="s">
        <v>51</v>
      </c>
      <c r="F12" s="1" t="s">
        <v>154</v>
      </c>
      <c r="G12" s="1" t="s">
        <v>144</v>
      </c>
      <c r="H12" s="1" t="s">
        <v>120</v>
      </c>
      <c r="I12" s="1" t="s">
        <v>173</v>
      </c>
      <c r="J12" s="1" t="s">
        <v>122</v>
      </c>
      <c r="K12" s="1" t="s">
        <v>173</v>
      </c>
      <c r="L12" s="1" t="s">
        <v>173</v>
      </c>
      <c r="M12" s="1" t="s">
        <v>123</v>
      </c>
      <c r="N12" s="1" t="s">
        <v>123</v>
      </c>
      <c r="O12" s="1" t="s">
        <v>124</v>
      </c>
      <c r="P12" s="1" t="s">
        <v>125</v>
      </c>
      <c r="Q12" s="1" t="s">
        <v>126</v>
      </c>
      <c r="R12" s="1" t="s">
        <v>174</v>
      </c>
      <c r="S12" s="1" t="s">
        <v>128</v>
      </c>
      <c r="T12" s="1" t="s">
        <v>129</v>
      </c>
      <c r="U12" s="1" t="s">
        <v>130</v>
      </c>
      <c r="V12" s="1" t="s">
        <v>131</v>
      </c>
    </row>
    <row r="13" s="1" customFormat="1" spans="1:22">
      <c r="A13" s="3">
        <v>999218944169121</v>
      </c>
      <c r="B13" s="1" t="s">
        <v>170</v>
      </c>
      <c r="C13" s="1" t="s">
        <v>175</v>
      </c>
      <c r="D13" s="1" t="s">
        <v>141</v>
      </c>
      <c r="E13" s="1" t="s">
        <v>47</v>
      </c>
      <c r="F13" s="1" t="s">
        <v>154</v>
      </c>
      <c r="G13" s="1" t="s">
        <v>144</v>
      </c>
      <c r="H13" s="1" t="s">
        <v>120</v>
      </c>
      <c r="I13" s="1" t="s">
        <v>176</v>
      </c>
      <c r="J13" s="1" t="s">
        <v>122</v>
      </c>
      <c r="K13" s="1" t="s">
        <v>176</v>
      </c>
      <c r="L13" s="1" t="s">
        <v>176</v>
      </c>
      <c r="M13" s="1" t="s">
        <v>123</v>
      </c>
      <c r="N13" s="1" t="s">
        <v>123</v>
      </c>
      <c r="O13" s="1" t="s">
        <v>124</v>
      </c>
      <c r="P13" s="1" t="s">
        <v>125</v>
      </c>
      <c r="Q13" s="1" t="s">
        <v>126</v>
      </c>
      <c r="R13" s="1" t="s">
        <v>177</v>
      </c>
      <c r="S13" s="1" t="s">
        <v>128</v>
      </c>
      <c r="T13" s="1" t="s">
        <v>129</v>
      </c>
      <c r="U13" s="1" t="s">
        <v>130</v>
      </c>
      <c r="V13" s="1" t="s">
        <v>131</v>
      </c>
    </row>
    <row r="14" s="1" customFormat="1" spans="1:22">
      <c r="A14" s="3">
        <v>999218921116180</v>
      </c>
      <c r="B14" s="1" t="s">
        <v>178</v>
      </c>
      <c r="C14" s="1" t="s">
        <v>179</v>
      </c>
      <c r="D14" s="1" t="s">
        <v>180</v>
      </c>
      <c r="E14" s="1" t="s">
        <v>61</v>
      </c>
      <c r="F14" s="1" t="s">
        <v>144</v>
      </c>
      <c r="G14" s="1" t="s">
        <v>116</v>
      </c>
      <c r="H14" s="1" t="s">
        <v>120</v>
      </c>
      <c r="I14" s="1" t="s">
        <v>181</v>
      </c>
      <c r="J14" s="1" t="s">
        <v>122</v>
      </c>
      <c r="K14" s="1" t="s">
        <v>181</v>
      </c>
      <c r="L14" s="1" t="s">
        <v>181</v>
      </c>
      <c r="M14" s="1" t="s">
        <v>123</v>
      </c>
      <c r="N14" s="1" t="s">
        <v>123</v>
      </c>
      <c r="O14" s="1" t="s">
        <v>124</v>
      </c>
      <c r="P14" s="1" t="s">
        <v>125</v>
      </c>
      <c r="Q14" s="1" t="s">
        <v>126</v>
      </c>
      <c r="R14" s="1" t="s">
        <v>182</v>
      </c>
      <c r="S14" s="1" t="s">
        <v>128</v>
      </c>
      <c r="T14" s="1" t="s">
        <v>129</v>
      </c>
      <c r="U14" s="1" t="s">
        <v>130</v>
      </c>
      <c r="V14" s="1" t="s">
        <v>131</v>
      </c>
    </row>
    <row r="15" s="1" customFormat="1" spans="1:22">
      <c r="A15" s="3">
        <v>999218914835245</v>
      </c>
      <c r="B15" s="1" t="s">
        <v>183</v>
      </c>
      <c r="C15" s="1" t="s">
        <v>184</v>
      </c>
      <c r="D15" s="1" t="s">
        <v>185</v>
      </c>
      <c r="E15" s="1" t="s">
        <v>45</v>
      </c>
      <c r="F15" s="1" t="s">
        <v>154</v>
      </c>
      <c r="G15" s="1" t="s">
        <v>144</v>
      </c>
      <c r="H15" s="1" t="s">
        <v>120</v>
      </c>
      <c r="I15" s="1" t="s">
        <v>124</v>
      </c>
      <c r="J15" s="1" t="s">
        <v>122</v>
      </c>
      <c r="K15" s="1" t="s">
        <v>124</v>
      </c>
      <c r="L15" s="1" t="s">
        <v>124</v>
      </c>
      <c r="M15" s="1" t="s">
        <v>123</v>
      </c>
      <c r="N15" s="1" t="s">
        <v>123</v>
      </c>
      <c r="O15" s="1" t="s">
        <v>124</v>
      </c>
      <c r="P15" s="1" t="s">
        <v>125</v>
      </c>
      <c r="Q15" s="1" t="s">
        <v>126</v>
      </c>
      <c r="R15" s="1" t="s">
        <v>186</v>
      </c>
      <c r="S15" s="1" t="s">
        <v>128</v>
      </c>
      <c r="T15" s="1" t="s">
        <v>129</v>
      </c>
      <c r="U15" s="1" t="s">
        <v>130</v>
      </c>
      <c r="V15" s="1" t="s">
        <v>131</v>
      </c>
    </row>
    <row r="16" s="1" customFormat="1" spans="1:22">
      <c r="A16" s="3">
        <v>999218910592228</v>
      </c>
      <c r="B16" s="1" t="s">
        <v>187</v>
      </c>
      <c r="C16" s="1" t="s">
        <v>188</v>
      </c>
      <c r="D16" s="1" t="s">
        <v>141</v>
      </c>
      <c r="E16" s="1" t="s">
        <v>40</v>
      </c>
      <c r="F16" s="1" t="s">
        <v>154</v>
      </c>
      <c r="G16" s="1" t="s">
        <v>144</v>
      </c>
      <c r="H16" s="1" t="s">
        <v>120</v>
      </c>
      <c r="I16" s="1" t="s">
        <v>124</v>
      </c>
      <c r="J16" s="1" t="s">
        <v>122</v>
      </c>
      <c r="K16" s="1" t="s">
        <v>124</v>
      </c>
      <c r="L16" s="1" t="s">
        <v>124</v>
      </c>
      <c r="M16" s="1" t="s">
        <v>123</v>
      </c>
      <c r="N16" s="1" t="s">
        <v>123</v>
      </c>
      <c r="O16" s="1" t="s">
        <v>124</v>
      </c>
      <c r="P16" s="1" t="s">
        <v>125</v>
      </c>
      <c r="Q16" s="1" t="s">
        <v>126</v>
      </c>
      <c r="R16" s="1" t="s">
        <v>189</v>
      </c>
      <c r="S16" s="1" t="s">
        <v>128</v>
      </c>
      <c r="T16" s="1" t="s">
        <v>129</v>
      </c>
      <c r="U16" s="1" t="s">
        <v>130</v>
      </c>
      <c r="V16" s="1" t="s">
        <v>131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2022-09-19T02:01:29Z</dcterms:created>
  <dcterms:modified xsi:type="dcterms:W3CDTF">2022-09-19T02:12:17Z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8264172E521D4372A740E1171E41CAF9</vt:lpwstr>
  </property>
  <property fmtid="{D5CDD505-2E9C-101B-9397-08002B2CF9AE}" pid="3" name="KSOProductBuildVer">
    <vt:lpwstr>2052-11.1.0.12358</vt:lpwstr>
  </property>
</Properties>
</file>