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<sst xmlns="http://schemas.openxmlformats.org/spreadsheetml/2006/main" count="446" uniqueCount="208">
  <si>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</si>
  <si>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</si>
  <si>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</si>
  <si>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</si>
  <si>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</si>
  <si>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</si>
  <si>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</si>
  <si>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</si>
  <si>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</si>
  <si>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</si>
  <si>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</si>
  <si>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</si>
  <si>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</si>
  <si>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</si>
  <si>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</si>
  <si>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</si>
  <si>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</si>
  <si>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</si>
  <si>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</si>
  <si>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</si>
  <si>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</si>
  <si>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</si>
  <si>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</si>
  <si>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</si>
  <si>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</si>
  <si>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17937367555	</t>
  </si>
  <si>
    <t>Ctrip</t>
  </si>
  <si>
    <t>正常</t>
  </si>
  <si>
    <t>[格拉斯哥]阿盖尔酒店(Argyll Hotel)(39046030)</t>
  </si>
  <si>
    <t>双床房&lt;不退款&gt;&lt;2人入住&gt;</t>
  </si>
  <si>
    <t>USD</t>
  </si>
  <si>
    <t>bailie/john</t>
  </si>
  <si>
    <t>CA5326220916USD</t>
  </si>
  <si>
    <t>未提现</t>
  </si>
  <si>
    <t>携程开票</t>
  </si>
  <si>
    <t xml:space="preserve">	</t>
  </si>
  <si>
    <t xml:space="preserve">17952706220	</t>
  </si>
  <si>
    <t>[灵韦]曼彻斯特机场智选假日酒店 - IHG 旗下饭店(Holiday Inn Express Manchester Airport, an Ihg Hotel)(39033537)</t>
  </si>
  <si>
    <t>双床房&lt;1&gt;&lt;早餐&gt;&lt;不退款&gt;&lt;2人入住&gt;</t>
  </si>
  <si>
    <t>Cowin/Courtney,Clarke/Charlotte</t>
  </si>
  <si>
    <t xml:space="preserve">17968120592	</t>
  </si>
  <si>
    <t>[贝伊奥卢]公共西方酒店(Hotel  the Public)(37197718)</t>
  </si>
  <si>
    <t>高级双人床房&lt;不退款&gt;&lt;2人入住&gt;</t>
  </si>
  <si>
    <t>XU/HONGHAO,LI/RUIRUI</t>
  </si>
  <si>
    <t xml:space="preserve">2558296	</t>
  </si>
  <si>
    <t xml:space="preserve">2184667	</t>
  </si>
  <si>
    <t xml:space="preserve">18032816884	</t>
  </si>
  <si>
    <t>[塞斯托-圣乔凡尼]巴洛尼迪萨西大酒店(Grand Hotel Barone di Sassj)(39036599)</t>
  </si>
  <si>
    <t>Hegarty/Paul,Hegarty/Michael</t>
  </si>
  <si>
    <t xml:space="preserve">32428176	</t>
  </si>
  <si>
    <t xml:space="preserve">18776292537	</t>
  </si>
  <si>
    <t>[普罗维登斯]普罗维登斯毕业生酒店(Graduate Providence)(37225278)</t>
  </si>
  <si>
    <t>豪华特大床房&lt;不退款&gt;&lt;2人入住&gt;</t>
  </si>
  <si>
    <t>Wanik/Ashley</t>
  </si>
  <si>
    <t xml:space="preserve">79757SE125868	</t>
  </si>
  <si>
    <t xml:space="preserve">18920970294	</t>
  </si>
  <si>
    <t>[塞萨洛尼基]城市色彩酒店(Colors Urban Hotel Thessaloniki)(46902175)</t>
  </si>
  <si>
    <t>梦想房&lt;2人入住&gt;&lt;不退款&gt;</t>
  </si>
  <si>
    <t>ODonnell Clancy/Grace</t>
  </si>
  <si>
    <t xml:space="preserve">2680484	</t>
  </si>
  <si>
    <t xml:space="preserve">13549	</t>
  </si>
  <si>
    <t xml:space="preserve">18944451314	</t>
  </si>
  <si>
    <t>[纽约]时代广场百老汇千禧酒店(Millennium Hotel Broadway Times Square)(37204775)</t>
  </si>
  <si>
    <t>高级特大床房&lt;2人入住&gt;&lt;不退款&gt;</t>
  </si>
  <si>
    <t>SARDHARA/MAULIK</t>
  </si>
  <si>
    <t xml:space="preserve">2684380	</t>
  </si>
  <si>
    <t xml:space="preserve">18946757565	</t>
  </si>
  <si>
    <t>[纽约]爱迪生时代广场酒店(Hotel Edison Times Square)(37209421)</t>
  </si>
  <si>
    <t>经典房（特大床）&lt;2人入住&gt;&lt;不退款&gt;</t>
  </si>
  <si>
    <t>Salerno/Michael</t>
  </si>
  <si>
    <t xml:space="preserve">18946846034	</t>
  </si>
  <si>
    <t>[新加坡]新加坡半岛怡东酒店(Peninsula Excelsior Hotel Singapore)(37209095)</t>
  </si>
  <si>
    <t>豪华房&lt;2人入住&gt;&lt;不退款&gt;</t>
  </si>
  <si>
    <t>ZHANG/XUN</t>
  </si>
  <si>
    <t xml:space="preserve">3220018	</t>
  </si>
  <si>
    <t xml:space="preserve">18947875642	</t>
  </si>
  <si>
    <t>CHENG/XIAOLI</t>
  </si>
  <si>
    <t xml:space="preserve">2686123	</t>
  </si>
  <si>
    <t xml:space="preserve">18952005748	</t>
  </si>
  <si>
    <t>[新加坡]新加坡码头酒店-西海岸(Staycation Approved)(The Quay Hotel West Coast (Staycation Approved))(37220776)</t>
  </si>
  <si>
    <t>豪华双床房&lt;2人入住&gt;&lt;不退款&gt;</t>
  </si>
  <si>
    <t>Muniandy/Ravintheran,Muniandy/Ravintheran</t>
  </si>
  <si>
    <t xml:space="preserve">87150899	</t>
  </si>
  <si>
    <t xml:space="preserve">18505806725	</t>
  </si>
  <si>
    <t>调整</t>
  </si>
  <si>
    <t>[红山]红山林登德雷酒店(Lancemore Lindenderry Red Hill)(39033742)</t>
  </si>
  <si>
    <t>庭院客房&lt;不退款&gt;&lt;2人入住&gt;</t>
  </si>
  <si>
    <t>De Silva/Junius</t>
  </si>
  <si>
    <t xml:space="preserve">18944590759	</t>
  </si>
  <si>
    <t>退单</t>
  </si>
  <si>
    <t>[纽约]墨水 48 酒店(Ink 48 Hotel)(37252153)</t>
  </si>
  <si>
    <t>特大床房&lt;2人入住&gt;&lt;不退款&gt;</t>
  </si>
  <si>
    <t>boya/ashish</t>
  </si>
  <si>
    <t>，</t>
  </si>
  <si>
    <t>本期收回281元</t>
  </si>
  <si>
    <t>9.20 可退373元</t>
  </si>
  <si>
    <t>A220920154859481</t>
  </si>
  <si>
    <t>A220920155201481</t>
  </si>
  <si>
    <t>USD / HKD 当前参考汇率: 7.84905</t>
  </si>
  <si>
    <t>总计：2153 USD/
16899 HKD</t>
  </si>
  <si>
    <t>实际汇率：0.95710395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</si>
  <si>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</si>
  <si>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</si>
  <si>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</si>
  <si>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</si>
  <si>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</si>
  <si>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</si>
  <si>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</si>
  <si>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</si>
  <si>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</si>
  <si>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</si>
  <si>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</si>
  <si>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</si>
  <si>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</si>
  <si>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</si>
  <si>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</si>
  <si>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</si>
  <si>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</si>
  <si>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</si>
  <si>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</si>
  <si>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2022-09-12</t>
  </si>
  <si>
    <t>2688117</t>
  </si>
  <si>
    <t>新加坡码头酒店-西海岸(Staycation Approved)</t>
  </si>
  <si>
    <t>Muniandy Ravintheran,Muniandy Ravintheran</t>
  </si>
  <si>
    <t>2022-09-13</t>
  </si>
  <si>
    <t>退房日周结</t>
  </si>
  <si>
    <t>583.32</t>
  </si>
  <si>
    <t>84.00</t>
  </si>
  <si>
    <t>0</t>
  </si>
  <si>
    <t>0.00</t>
  </si>
  <si>
    <t>携程盛景国际直连</t>
  </si>
  <si>
    <t>01.010677</t>
  </si>
  <si>
    <t>2022-09-12 00:41:40</t>
  </si>
  <si>
    <t>否</t>
  </si>
  <si>
    <t>汇智国际旅游发展有限公司</t>
  </si>
  <si>
    <t>直连</t>
  </si>
  <si>
    <t>新加坡</t>
  </si>
  <si>
    <t>2022-09-10</t>
  </si>
  <si>
    <t>2686123</t>
  </si>
  <si>
    <t>新加坡半岛怡东酒店</t>
  </si>
  <si>
    <t>CHENG XIAOLI</t>
  </si>
  <si>
    <t>909.70</t>
  </si>
  <si>
    <t>131.00</t>
  </si>
  <si>
    <t>2022-09-10 14:29:28</t>
  </si>
  <si>
    <t>2685536</t>
  </si>
  <si>
    <t>ZHANG XUN</t>
  </si>
  <si>
    <t>2022-09-10 03:17:46</t>
  </si>
  <si>
    <t>2685468</t>
  </si>
  <si>
    <t>爱迪生时代广场酒店</t>
  </si>
  <si>
    <t>Salerno Michael</t>
  </si>
  <si>
    <t>2022-09-11</t>
  </si>
  <si>
    <t>2958.27</t>
  </si>
  <si>
    <t>426.00</t>
  </si>
  <si>
    <t>2022-09-10 01:32:52</t>
  </si>
  <si>
    <t>美国</t>
  </si>
  <si>
    <t>2022-09-09</t>
  </si>
  <si>
    <t>2684380</t>
  </si>
  <si>
    <t>时代广场百老汇千禧酒店</t>
  </si>
  <si>
    <t>SARDHARA MAULIK</t>
  </si>
  <si>
    <t>2057.60</t>
  </si>
  <si>
    <t>295.00</t>
  </si>
  <si>
    <t>2022-09-09 11:36:05</t>
  </si>
  <si>
    <t>2022-09-06</t>
  </si>
  <si>
    <t>2680484</t>
  </si>
  <si>
    <t>城市色彩酒店</t>
  </si>
  <si>
    <t>ODonnell Clancy Grace</t>
  </si>
  <si>
    <t>611.54</t>
  </si>
  <si>
    <t>88.00</t>
  </si>
  <si>
    <t>2022-09-06 05:20:54</t>
  </si>
  <si>
    <t>希腊</t>
  </si>
  <si>
    <t>2022-08-17</t>
  </si>
  <si>
    <t>2657620</t>
  </si>
  <si>
    <t>普罗维登斯毕业生酒店</t>
  </si>
  <si>
    <t>Wanik Ashley</t>
  </si>
  <si>
    <t>1115.94</t>
  </si>
  <si>
    <t>164.00</t>
  </si>
  <si>
    <t>2022-08-17 02:18:18</t>
  </si>
  <si>
    <t>2022-06-01</t>
  </si>
  <si>
    <t>2572423</t>
  </si>
  <si>
    <t>巴洛尼迪萨西大酒店</t>
  </si>
  <si>
    <t>Hegarty Paul,Hegarty Michael</t>
  </si>
  <si>
    <t>4720.81</t>
  </si>
  <si>
    <t>706.00</t>
  </si>
  <si>
    <t>2022-06-01 16:13:36</t>
  </si>
  <si>
    <t>意大利</t>
  </si>
  <si>
    <t>2022-05-21</t>
  </si>
  <si>
    <t>2558296</t>
  </si>
  <si>
    <t>公共西方酒店</t>
  </si>
  <si>
    <t>XU HONGHAO,LI RUIRUI</t>
  </si>
  <si>
    <t>617.11</t>
  </si>
  <si>
    <t>92.00</t>
  </si>
  <si>
    <t>2022-05-21 05:08:31</t>
  </si>
  <si>
    <t>土耳其</t>
  </si>
  <si>
    <t>2022-05-18</t>
  </si>
  <si>
    <t>2555349</t>
  </si>
  <si>
    <t>曼彻斯特机场智选假日酒店 - IHG 旗下饭店</t>
  </si>
  <si>
    <t>Cowin Courtney,Clarke Charlotte</t>
  </si>
  <si>
    <t>398.42</t>
  </si>
  <si>
    <t>59.00</t>
  </si>
  <si>
    <t>2022-05-18 17:13:00</t>
  </si>
  <si>
    <t>英国</t>
  </si>
  <si>
    <t>2022-05-15</t>
  </si>
  <si>
    <t>2552231</t>
  </si>
  <si>
    <t xml:space="preserve">阿盖尔酒店  </t>
  </si>
  <si>
    <t>bailie john</t>
  </si>
  <si>
    <t>469.55</t>
  </si>
  <si>
    <t>69.00</t>
  </si>
  <si>
    <t>2022-05-15 15:29:38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</si>
</sst>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13</xdr:col>
      <xdr:colOff>571500</xdr:colOff>
      <xdr:row>63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10001250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44816</v>
      </c>
      <c r="G2" s="6">
        <v>44817</v>
      </c>
      <c r="H2" s="4">
        <v>1</v>
      </c>
      <c r="I2" s="4">
        <v>1</v>
      </c>
      <c r="J2" s="4">
        <v>1</v>
      </c>
      <c r="K2" s="4" t="s">
        <v>30</v>
      </c>
      <c r="L2" s="4">
        <v>69</v>
      </c>
      <c r="M2" s="4">
        <v>69</v>
      </c>
      <c r="N2" s="4" t="s">
        <v>31</v>
      </c>
      <c r="O2" s="4" t="s">
        <v>32</v>
      </c>
      <c r="P2" s="4" t="s">
        <v>33</v>
      </c>
      <c r="Q2" s="4">
        <v>0</v>
      </c>
      <c r="R2" s="7">
        <v>44696</v>
      </c>
      <c r="S2" s="6">
        <v>44820</v>
      </c>
      <c r="T2" s="4" t="s">
        <v>34</v>
      </c>
      <c r="U2" s="4">
        <v>69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44816</v>
      </c>
      <c r="G3" s="6">
        <v>44817</v>
      </c>
      <c r="H3" s="4">
        <v>1</v>
      </c>
      <c r="I3" s="4">
        <v>1</v>
      </c>
      <c r="J3" s="4">
        <v>1</v>
      </c>
      <c r="K3" s="4" t="s">
        <v>30</v>
      </c>
      <c r="L3" s="4">
        <v>59</v>
      </c>
      <c r="M3" s="4">
        <v>59</v>
      </c>
      <c r="N3" s="4" t="s">
        <v>39</v>
      </c>
      <c r="O3" s="4" t="s">
        <v>32</v>
      </c>
      <c r="P3" s="4" t="s">
        <v>33</v>
      </c>
      <c r="Q3" s="4">
        <v>0</v>
      </c>
      <c r="R3" s="7">
        <v>44699</v>
      </c>
      <c r="S3" s="6">
        <v>44820</v>
      </c>
      <c r="T3" s="4" t="s">
        <v>34</v>
      </c>
      <c r="U3" s="4">
        <v>59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44816</v>
      </c>
      <c r="G4" s="6">
        <v>44817</v>
      </c>
      <c r="H4" s="4">
        <v>1</v>
      </c>
      <c r="I4" s="4">
        <v>1</v>
      </c>
      <c r="J4" s="4">
        <v>1</v>
      </c>
      <c r="K4" s="4" t="s">
        <v>30</v>
      </c>
      <c r="L4" s="4">
        <v>92</v>
      </c>
      <c r="M4" s="4">
        <v>92</v>
      </c>
      <c r="N4" s="4" t="s">
        <v>43</v>
      </c>
      <c r="O4" s="4" t="s">
        <v>32</v>
      </c>
      <c r="P4" s="4" t="s">
        <v>33</v>
      </c>
      <c r="Q4" s="4">
        <v>0</v>
      </c>
      <c r="R4" s="7">
        <v>44702</v>
      </c>
      <c r="S4" s="6">
        <v>44820</v>
      </c>
      <c r="T4" s="4" t="s">
        <v>34</v>
      </c>
      <c r="U4" s="4">
        <v>92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29</v>
      </c>
      <c r="F5" s="6">
        <v>44813</v>
      </c>
      <c r="G5" s="6">
        <v>44817</v>
      </c>
      <c r="H5" s="4">
        <v>1</v>
      </c>
      <c r="I5" s="4">
        <v>4</v>
      </c>
      <c r="J5" s="4">
        <v>4</v>
      </c>
      <c r="K5" s="4" t="s">
        <v>30</v>
      </c>
      <c r="L5" s="4">
        <v>706</v>
      </c>
      <c r="M5" s="4">
        <v>706</v>
      </c>
      <c r="N5" s="4" t="s">
        <v>48</v>
      </c>
      <c r="O5" s="4" t="s">
        <v>32</v>
      </c>
      <c r="P5" s="4" t="s">
        <v>33</v>
      </c>
      <c r="Q5" s="4">
        <v>0</v>
      </c>
      <c r="R5" s="7">
        <v>44713</v>
      </c>
      <c r="S5" s="6">
        <v>44820</v>
      </c>
      <c r="T5" s="4" t="s">
        <v>34</v>
      </c>
      <c r="U5" s="4">
        <v>706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44816</v>
      </c>
      <c r="G6" s="6">
        <v>44817</v>
      </c>
      <c r="H6" s="4">
        <v>1</v>
      </c>
      <c r="I6" s="4">
        <v>1</v>
      </c>
      <c r="J6" s="4">
        <v>1</v>
      </c>
      <c r="K6" s="4" t="s">
        <v>30</v>
      </c>
      <c r="L6" s="4">
        <v>164</v>
      </c>
      <c r="M6" s="4">
        <v>164</v>
      </c>
      <c r="N6" s="4" t="s">
        <v>53</v>
      </c>
      <c r="O6" s="4" t="s">
        <v>32</v>
      </c>
      <c r="P6" s="4" t="s">
        <v>33</v>
      </c>
      <c r="Q6" s="4">
        <v>0</v>
      </c>
      <c r="R6" s="7">
        <v>44790</v>
      </c>
      <c r="S6" s="6">
        <v>44820</v>
      </c>
      <c r="T6" s="4" t="s">
        <v>34</v>
      </c>
      <c r="U6" s="4">
        <v>164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44816</v>
      </c>
      <c r="G7" s="6">
        <v>44817</v>
      </c>
      <c r="H7" s="4">
        <v>1</v>
      </c>
      <c r="I7" s="4">
        <v>1</v>
      </c>
      <c r="J7" s="4">
        <v>1</v>
      </c>
      <c r="K7" s="4" t="s">
        <v>30</v>
      </c>
      <c r="L7" s="4">
        <v>88</v>
      </c>
      <c r="M7" s="4">
        <v>88</v>
      </c>
      <c r="N7" s="4" t="s">
        <v>58</v>
      </c>
      <c r="O7" s="4" t="s">
        <v>32</v>
      </c>
      <c r="P7" s="4" t="s">
        <v>33</v>
      </c>
      <c r="Q7" s="4">
        <v>0</v>
      </c>
      <c r="R7" s="7">
        <v>44810</v>
      </c>
      <c r="S7" s="6">
        <v>44820</v>
      </c>
      <c r="T7" s="4" t="s">
        <v>34</v>
      </c>
      <c r="U7" s="4">
        <v>88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44816</v>
      </c>
      <c r="G8" s="6">
        <v>44817</v>
      </c>
      <c r="H8" s="4">
        <v>1</v>
      </c>
      <c r="I8" s="4">
        <v>1</v>
      </c>
      <c r="J8" s="4">
        <v>1</v>
      </c>
      <c r="K8" s="4" t="s">
        <v>30</v>
      </c>
      <c r="L8" s="4">
        <v>295</v>
      </c>
      <c r="M8" s="4">
        <v>295</v>
      </c>
      <c r="N8" s="4" t="s">
        <v>64</v>
      </c>
      <c r="O8" s="4" t="s">
        <v>32</v>
      </c>
      <c r="P8" s="4" t="s">
        <v>33</v>
      </c>
      <c r="Q8" s="4">
        <v>0</v>
      </c>
      <c r="R8" s="7">
        <v>44813</v>
      </c>
      <c r="S8" s="6">
        <v>44820</v>
      </c>
      <c r="T8" s="4" t="s">
        <v>34</v>
      </c>
      <c r="U8" s="4">
        <v>295</v>
      </c>
      <c r="V8" s="4">
        <v>0</v>
      </c>
      <c r="W8" s="4">
        <v>0</v>
      </c>
      <c r="X8" s="4" t="s">
        <v>65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44815</v>
      </c>
      <c r="G9" s="6">
        <v>44817</v>
      </c>
      <c r="H9" s="4">
        <v>1</v>
      </c>
      <c r="I9" s="4">
        <v>2</v>
      </c>
      <c r="J9" s="4">
        <v>2</v>
      </c>
      <c r="K9" s="4" t="s">
        <v>30</v>
      </c>
      <c r="L9" s="4">
        <v>426</v>
      </c>
      <c r="M9" s="4">
        <v>426</v>
      </c>
      <c r="N9" s="4" t="s">
        <v>69</v>
      </c>
      <c r="O9" s="4" t="s">
        <v>32</v>
      </c>
      <c r="P9" s="4" t="s">
        <v>33</v>
      </c>
      <c r="Q9" s="4">
        <v>0</v>
      </c>
      <c r="R9" s="7">
        <v>44814</v>
      </c>
      <c r="S9" s="6">
        <v>44820</v>
      </c>
      <c r="T9" s="4" t="s">
        <v>34</v>
      </c>
      <c r="U9" s="4">
        <v>426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44816</v>
      </c>
      <c r="G10" s="6">
        <v>44817</v>
      </c>
      <c r="H10" s="4">
        <v>1</v>
      </c>
      <c r="I10" s="4">
        <v>1</v>
      </c>
      <c r="J10" s="4">
        <v>1</v>
      </c>
      <c r="K10" s="4" t="s">
        <v>30</v>
      </c>
      <c r="L10" s="4">
        <v>131</v>
      </c>
      <c r="M10" s="4">
        <v>131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44814</v>
      </c>
      <c r="S10" s="6">
        <v>44820</v>
      </c>
      <c r="T10" s="4" t="s">
        <v>34</v>
      </c>
      <c r="U10" s="4">
        <v>131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44816</v>
      </c>
      <c r="G11" s="6">
        <v>44817</v>
      </c>
      <c r="H11" s="4">
        <v>1</v>
      </c>
      <c r="I11" s="4">
        <v>1</v>
      </c>
      <c r="J11" s="4">
        <v>1</v>
      </c>
      <c r="K11" s="4" t="s">
        <v>30</v>
      </c>
      <c r="L11" s="4">
        <v>131</v>
      </c>
      <c r="M11" s="4">
        <v>131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44814</v>
      </c>
      <c r="S11" s="6">
        <v>44820</v>
      </c>
      <c r="T11" s="4" t="s">
        <v>34</v>
      </c>
      <c r="U11" s="4">
        <v>131</v>
      </c>
      <c r="V11" s="4">
        <v>0</v>
      </c>
      <c r="W11" s="4">
        <v>0</v>
      </c>
      <c r="X11" s="4" t="s">
        <v>77</v>
      </c>
      <c r="Y11" s="4" t="s">
        <v>35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44816</v>
      </c>
      <c r="G12" s="6">
        <v>44817</v>
      </c>
      <c r="H12" s="4">
        <v>1</v>
      </c>
      <c r="I12" s="4">
        <v>1</v>
      </c>
      <c r="J12" s="4">
        <v>1</v>
      </c>
      <c r="K12" s="4" t="s">
        <v>30</v>
      </c>
      <c r="L12" s="4">
        <v>84</v>
      </c>
      <c r="M12" s="4">
        <v>84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44816</v>
      </c>
      <c r="S12" s="6">
        <v>44820</v>
      </c>
      <c r="T12" s="4" t="s">
        <v>34</v>
      </c>
      <c r="U12" s="4">
        <v>84</v>
      </c>
      <c r="V12" s="4">
        <v>0</v>
      </c>
      <c r="W12" s="4">
        <v>0</v>
      </c>
      <c r="X12" s="4" t="s">
        <v>35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84</v>
      </c>
      <c r="D13" s="4" t="s">
        <v>85</v>
      </c>
      <c r="E13" s="4" t="s">
        <v>86</v>
      </c>
      <c r="F13" s="6">
        <v>44794</v>
      </c>
      <c r="G13" s="6">
        <v>44795</v>
      </c>
      <c r="H13" s="4">
        <v>1</v>
      </c>
      <c r="I13" s="4">
        <v>1</v>
      </c>
      <c r="J13" s="4">
        <v>1</v>
      </c>
      <c r="K13" s="4" t="s">
        <v>30</v>
      </c>
      <c r="L13" s="4">
        <v>281</v>
      </c>
      <c r="M13" s="4">
        <v>281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44767.6393055556</v>
      </c>
      <c r="S13" s="6">
        <v>44820</v>
      </c>
      <c r="T13" s="4" t="s">
        <v>34</v>
      </c>
      <c r="U13" s="4">
        <v>281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88</v>
      </c>
      <c r="B14" s="4" t="s">
        <v>26</v>
      </c>
      <c r="C14" s="4" t="s">
        <v>89</v>
      </c>
      <c r="D14" s="4" t="s">
        <v>90</v>
      </c>
      <c r="E14" s="4" t="s">
        <v>91</v>
      </c>
      <c r="F14" s="6">
        <v>44813</v>
      </c>
      <c r="G14" s="6">
        <v>44814</v>
      </c>
      <c r="H14" s="4">
        <v>1</v>
      </c>
      <c r="I14" s="4">
        <v>1</v>
      </c>
      <c r="J14" s="4">
        <v>1</v>
      </c>
      <c r="K14" s="4" t="s">
        <v>30</v>
      </c>
      <c r="L14" s="4">
        <v>-373</v>
      </c>
      <c r="M14" s="4">
        <v>-373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44813</v>
      </c>
      <c r="S14" s="6">
        <v>44820</v>
      </c>
      <c r="T14" s="4" t="s">
        <v>34</v>
      </c>
      <c r="U14" s="4">
        <v>-373</v>
      </c>
      <c r="V14" s="4">
        <v>0</v>
      </c>
      <c r="W14" s="4">
        <v>0</v>
      </c>
      <c r="X14" s="4" t="s">
        <v>35</v>
      </c>
      <c r="Y1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A24" sqref="A24:E28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17937367555</v>
      </c>
      <c r="B2" s="6">
        <v>44816</v>
      </c>
      <c r="C2" s="6">
        <v>44817</v>
      </c>
      <c r="D2" s="4">
        <v>69</v>
      </c>
      <c r="E2" s="4" t="str">
        <f>VLOOKUP(A2,HOP!A:L,12,0)</f>
        <v>69.00</v>
      </c>
      <c r="F2" s="4" t="str">
        <f>VLOOKUP(A2,HOP!A:C,3,0)</f>
        <v>2552231</v>
      </c>
      <c r="G2" s="4">
        <f>D2-E2</f>
        <v>0</v>
      </c>
      <c r="H2" s="4" t="str">
        <f>$H$1&amp;F2</f>
        <v>，2552231</v>
      </c>
      <c r="I2" s="4" t="str">
        <f>VLOOKUP(A2,HOP!A:U,21,0)</f>
        <v>直连</v>
      </c>
    </row>
    <row r="3" s="4" customFormat="1" spans="1:9">
      <c r="A3" s="5">
        <v>17952706220</v>
      </c>
      <c r="B3" s="6">
        <v>44816</v>
      </c>
      <c r="C3" s="6">
        <v>44817</v>
      </c>
      <c r="D3" s="4">
        <v>59</v>
      </c>
      <c r="E3" s="4" t="str">
        <f>VLOOKUP(A3,HOP!A:L,12,0)</f>
        <v>59.00</v>
      </c>
      <c r="F3" s="4" t="str">
        <f>VLOOKUP(A3,HOP!A:C,3,0)</f>
        <v>2555349</v>
      </c>
      <c r="G3" s="4">
        <f t="shared" ref="G3:G14" si="0">D3-E3</f>
        <v>0</v>
      </c>
      <c r="H3" s="4" t="str">
        <f t="shared" ref="H3:H14" si="1">$H$1&amp;F3</f>
        <v>，2555349</v>
      </c>
      <c r="I3" s="4" t="str">
        <f>VLOOKUP(A3,HOP!A:U,21,0)</f>
        <v>直连</v>
      </c>
    </row>
    <row r="4" s="4" customFormat="1" spans="1:9">
      <c r="A4" s="5">
        <v>17968120592</v>
      </c>
      <c r="B4" s="6">
        <v>44816</v>
      </c>
      <c r="C4" s="6">
        <v>44817</v>
      </c>
      <c r="D4" s="4">
        <v>92</v>
      </c>
      <c r="E4" s="4" t="str">
        <f>VLOOKUP(A4,HOP!A:L,12,0)</f>
        <v>92.00</v>
      </c>
      <c r="F4" s="4" t="str">
        <f>VLOOKUP(A4,HOP!A:C,3,0)</f>
        <v>2558296</v>
      </c>
      <c r="G4" s="4">
        <f t="shared" si="0"/>
        <v>0</v>
      </c>
      <c r="H4" s="4" t="str">
        <f t="shared" si="1"/>
        <v>，2558296</v>
      </c>
      <c r="I4" s="4" t="str">
        <f>VLOOKUP(A4,HOP!A:U,21,0)</f>
        <v>直连</v>
      </c>
    </row>
    <row r="5" s="4" customFormat="1" spans="1:9">
      <c r="A5" s="5">
        <v>18032816884</v>
      </c>
      <c r="B5" s="6">
        <v>44813</v>
      </c>
      <c r="C5" s="6">
        <v>44817</v>
      </c>
      <c r="D5" s="4">
        <v>706</v>
      </c>
      <c r="E5" s="4" t="str">
        <f>VLOOKUP(A5,HOP!A:L,12,0)</f>
        <v>706.00</v>
      </c>
      <c r="F5" s="4" t="str">
        <f>VLOOKUP(A5,HOP!A:C,3,0)</f>
        <v>2572423</v>
      </c>
      <c r="G5" s="4">
        <f t="shared" si="0"/>
        <v>0</v>
      </c>
      <c r="H5" s="4" t="str">
        <f t="shared" si="1"/>
        <v>，2572423</v>
      </c>
      <c r="I5" s="4" t="str">
        <f>VLOOKUP(A5,HOP!A:U,21,0)</f>
        <v>直连</v>
      </c>
    </row>
    <row r="6" s="4" customFormat="1" spans="1:9">
      <c r="A6" s="5">
        <v>18776292537</v>
      </c>
      <c r="B6" s="6">
        <v>44816</v>
      </c>
      <c r="C6" s="6">
        <v>44817</v>
      </c>
      <c r="D6" s="4">
        <v>164</v>
      </c>
      <c r="E6" s="4" t="str">
        <f>VLOOKUP(A6,HOP!A:L,12,0)</f>
        <v>164.00</v>
      </c>
      <c r="F6" s="4" t="str">
        <f>VLOOKUP(A6,HOP!A:C,3,0)</f>
        <v>2657620</v>
      </c>
      <c r="G6" s="4">
        <f t="shared" si="0"/>
        <v>0</v>
      </c>
      <c r="H6" s="4" t="str">
        <f t="shared" si="1"/>
        <v>，2657620</v>
      </c>
      <c r="I6" s="4" t="str">
        <f>VLOOKUP(A6,HOP!A:U,21,0)</f>
        <v>直连</v>
      </c>
    </row>
    <row r="7" s="4" customFormat="1" spans="1:9">
      <c r="A7" s="5">
        <v>18920970294</v>
      </c>
      <c r="B7" s="6">
        <v>44816</v>
      </c>
      <c r="C7" s="6">
        <v>44817</v>
      </c>
      <c r="D7" s="4">
        <v>88</v>
      </c>
      <c r="E7" s="4" t="str">
        <f>VLOOKUP(A7,HOP!A:L,12,0)</f>
        <v>88.00</v>
      </c>
      <c r="F7" s="4" t="str">
        <f>VLOOKUP(A7,HOP!A:C,3,0)</f>
        <v>2680484</v>
      </c>
      <c r="G7" s="4">
        <f t="shared" si="0"/>
        <v>0</v>
      </c>
      <c r="H7" s="4" t="str">
        <f t="shared" si="1"/>
        <v>，2680484</v>
      </c>
      <c r="I7" s="4" t="str">
        <f>VLOOKUP(A7,HOP!A:U,21,0)</f>
        <v>直连</v>
      </c>
    </row>
    <row r="8" s="4" customFormat="1" spans="1:9">
      <c r="A8" s="5">
        <v>18944451314</v>
      </c>
      <c r="B8" s="6">
        <v>44816</v>
      </c>
      <c r="C8" s="6">
        <v>44817</v>
      </c>
      <c r="D8" s="4">
        <v>295</v>
      </c>
      <c r="E8" s="4" t="str">
        <f>VLOOKUP(A8,HOP!A:L,12,0)</f>
        <v>295.00</v>
      </c>
      <c r="F8" s="4" t="str">
        <f>VLOOKUP(A8,HOP!A:C,3,0)</f>
        <v>2684380</v>
      </c>
      <c r="G8" s="4">
        <f t="shared" si="0"/>
        <v>0</v>
      </c>
      <c r="H8" s="4" t="str">
        <f t="shared" si="1"/>
        <v>，2684380</v>
      </c>
      <c r="I8" s="4" t="str">
        <f>VLOOKUP(A8,HOP!A:U,21,0)</f>
        <v>直连</v>
      </c>
    </row>
    <row r="9" s="4" customFormat="1" spans="1:9">
      <c r="A9" s="5">
        <v>18946757565</v>
      </c>
      <c r="B9" s="6">
        <v>44815</v>
      </c>
      <c r="C9" s="6">
        <v>44817</v>
      </c>
      <c r="D9" s="4">
        <v>426</v>
      </c>
      <c r="E9" s="4" t="str">
        <f>VLOOKUP(A9,HOP!A:L,12,0)</f>
        <v>426.00</v>
      </c>
      <c r="F9" s="4" t="str">
        <f>VLOOKUP(A9,HOP!A:C,3,0)</f>
        <v>2685468</v>
      </c>
      <c r="G9" s="4">
        <f t="shared" si="0"/>
        <v>0</v>
      </c>
      <c r="H9" s="4" t="str">
        <f t="shared" si="1"/>
        <v>，2685468</v>
      </c>
      <c r="I9" s="4" t="str">
        <f>VLOOKUP(A9,HOP!A:U,21,0)</f>
        <v>直连</v>
      </c>
    </row>
    <row r="10" s="4" customFormat="1" spans="1:9">
      <c r="A10" s="5">
        <v>18946846034</v>
      </c>
      <c r="B10" s="6">
        <v>44816</v>
      </c>
      <c r="C10" s="6">
        <v>44817</v>
      </c>
      <c r="D10" s="4">
        <v>131</v>
      </c>
      <c r="E10" s="4" t="str">
        <f>VLOOKUP(A10,HOP!A:L,12,0)</f>
        <v>131.00</v>
      </c>
      <c r="F10" s="4" t="str">
        <f>VLOOKUP(A10,HOP!A:C,3,0)</f>
        <v>2685536</v>
      </c>
      <c r="G10" s="4">
        <f t="shared" si="0"/>
        <v>0</v>
      </c>
      <c r="H10" s="4" t="str">
        <f t="shared" si="1"/>
        <v>，2685536</v>
      </c>
      <c r="I10" s="4" t="str">
        <f>VLOOKUP(A10,HOP!A:U,21,0)</f>
        <v>直连</v>
      </c>
    </row>
    <row r="11" s="4" customFormat="1" spans="1:9">
      <c r="A11" s="5">
        <v>18947875642</v>
      </c>
      <c r="B11" s="6">
        <v>44816</v>
      </c>
      <c r="C11" s="6">
        <v>44817</v>
      </c>
      <c r="D11" s="4">
        <v>131</v>
      </c>
      <c r="E11" s="4" t="str">
        <f>VLOOKUP(A11,HOP!A:L,12,0)</f>
        <v>131.00</v>
      </c>
      <c r="F11" s="4" t="str">
        <f>VLOOKUP(A11,HOP!A:C,3,0)</f>
        <v>2686123</v>
      </c>
      <c r="G11" s="4">
        <f t="shared" si="0"/>
        <v>0</v>
      </c>
      <c r="H11" s="4" t="str">
        <f t="shared" si="1"/>
        <v>，2686123</v>
      </c>
      <c r="I11" s="4" t="str">
        <f>VLOOKUP(A11,HOP!A:U,21,0)</f>
        <v>直连</v>
      </c>
    </row>
    <row r="12" s="4" customFormat="1" spans="1:9">
      <c r="A12" s="5">
        <v>18952005748</v>
      </c>
      <c r="B12" s="6">
        <v>44816</v>
      </c>
      <c r="C12" s="6">
        <v>44817</v>
      </c>
      <c r="D12" s="4">
        <v>84</v>
      </c>
      <c r="E12" s="4" t="str">
        <f>VLOOKUP(A12,HOP!A:L,12,0)</f>
        <v>84.00</v>
      </c>
      <c r="F12" s="4" t="str">
        <f>VLOOKUP(A12,HOP!A:C,3,0)</f>
        <v>2688117</v>
      </c>
      <c r="G12" s="4">
        <f t="shared" si="0"/>
        <v>0</v>
      </c>
      <c r="H12" s="4" t="str">
        <f t="shared" si="1"/>
        <v>，2688117</v>
      </c>
      <c r="I12" s="4" t="str">
        <f>VLOOKUP(A12,HOP!A:U,21,0)</f>
        <v>直连</v>
      </c>
    </row>
    <row r="13" s="4" customFormat="1" spans="1:10">
      <c r="A13" s="5">
        <v>18505806725</v>
      </c>
      <c r="B13" s="6">
        <v>44794</v>
      </c>
      <c r="C13" s="6">
        <v>44795</v>
      </c>
      <c r="D13" s="4">
        <v>281</v>
      </c>
      <c r="E13" s="4" t="e">
        <f>VLOOKUP(A13,HOP!A:L,12,0)</f>
        <v>#N/A</v>
      </c>
      <c r="F13" s="4">
        <v>2632205</v>
      </c>
      <c r="G13" s="4" t="e">
        <f t="shared" si="0"/>
        <v>#N/A</v>
      </c>
      <c r="H13" s="4" t="str">
        <f t="shared" si="1"/>
        <v>，2632205</v>
      </c>
      <c r="I13" s="4" t="e">
        <f>VLOOKUP(A13,HOP!A:U,21,0)</f>
        <v>#N/A</v>
      </c>
      <c r="J13" s="4" t="s">
        <v>94</v>
      </c>
    </row>
    <row r="14" s="4" customFormat="1" spans="1:10">
      <c r="A14" s="5">
        <v>18944590759</v>
      </c>
      <c r="B14" s="6">
        <v>44813</v>
      </c>
      <c r="C14" s="6">
        <v>44814</v>
      </c>
      <c r="D14" s="4">
        <v>-373</v>
      </c>
      <c r="E14" s="4" t="e">
        <f>VLOOKUP(A14,HOP!A:L,12,0)</f>
        <v>#N/A</v>
      </c>
      <c r="F14" s="4">
        <v>2684447</v>
      </c>
      <c r="G14" s="4" t="e">
        <f t="shared" si="0"/>
        <v>#N/A</v>
      </c>
      <c r="H14" s="4" t="str">
        <f t="shared" si="1"/>
        <v>，2684447</v>
      </c>
      <c r="I14" s="4" t="e">
        <f>VLOOKUP(A14,HOP!A:U,21,0)</f>
        <v>#N/A</v>
      </c>
      <c r="J14" s="4" t="s">
        <v>95</v>
      </c>
    </row>
    <row r="16" spans="4:4">
      <c r="D16" s="4">
        <f>SUM(D2:D15)</f>
        <v>2153</v>
      </c>
    </row>
    <row r="24" spans="1:5">
      <c r="A24" s="4" t="s">
        <v>96</v>
      </c>
      <c r="D24" s="4">
        <v>1872</v>
      </c>
      <c r="E24" s="4">
        <v>14693.42</v>
      </c>
    </row>
    <row r="25" spans="1:5">
      <c r="A25" s="4" t="s">
        <v>97</v>
      </c>
      <c r="D25" s="4">
        <v>281</v>
      </c>
      <c r="E25" s="4">
        <v>2205.58</v>
      </c>
    </row>
    <row r="26" spans="1:5">
      <c r="A26" s="4" t="s">
        <v>98</v>
      </c>
      <c r="D26" s="4">
        <f>SUM(D24:D25)</f>
        <v>2153</v>
      </c>
      <c r="E26" s="4">
        <f>SUM(E24:E25)</f>
        <v>16899</v>
      </c>
    </row>
    <row r="27" spans="1:1">
      <c r="A27" s="4" t="s">
        <v>99</v>
      </c>
    </row>
    <row r="28" spans="1:1">
      <c r="A28" s="4" t="s">
        <v>100</v>
      </c>
    </row>
  </sheetData>
  <autoFilter ref="A1:XFD1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  <c r="U1" s="2" t="s">
        <v>118</v>
      </c>
      <c r="V1" s="2" t="s">
        <v>119</v>
      </c>
    </row>
    <row r="2" s="1" customFormat="1" spans="1:22">
      <c r="A2" s="3">
        <v>18952005748</v>
      </c>
      <c r="B2" s="1" t="s">
        <v>120</v>
      </c>
      <c r="C2" s="1" t="s">
        <v>121</v>
      </c>
      <c r="D2" s="1" t="s">
        <v>122</v>
      </c>
      <c r="E2" s="1" t="s">
        <v>123</v>
      </c>
      <c r="F2" s="1" t="s">
        <v>120</v>
      </c>
      <c r="G2" s="1" t="s">
        <v>124</v>
      </c>
      <c r="H2" s="1" t="s">
        <v>125</v>
      </c>
      <c r="I2" s="1" t="s">
        <v>126</v>
      </c>
      <c r="J2" s="1" t="s">
        <v>30</v>
      </c>
      <c r="K2" s="1" t="s">
        <v>127</v>
      </c>
      <c r="L2" s="1" t="s">
        <v>127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  <c r="U2" s="1" t="s">
        <v>135</v>
      </c>
      <c r="V2" s="1" t="s">
        <v>136</v>
      </c>
    </row>
    <row r="3" s="1" customFormat="1" spans="1:22">
      <c r="A3" s="3">
        <v>18947875642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120</v>
      </c>
      <c r="G3" s="1" t="s">
        <v>124</v>
      </c>
      <c r="H3" s="1" t="s">
        <v>125</v>
      </c>
      <c r="I3" s="1" t="s">
        <v>141</v>
      </c>
      <c r="J3" s="1" t="s">
        <v>30</v>
      </c>
      <c r="K3" s="1" t="s">
        <v>142</v>
      </c>
      <c r="L3" s="1" t="s">
        <v>142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143</v>
      </c>
      <c r="S3" s="1" t="s">
        <v>133</v>
      </c>
      <c r="T3" s="1" t="s">
        <v>134</v>
      </c>
      <c r="U3" s="1" t="s">
        <v>135</v>
      </c>
      <c r="V3" s="1" t="s">
        <v>136</v>
      </c>
    </row>
    <row r="4" s="1" customFormat="1" spans="1:22">
      <c r="A4" s="3">
        <v>18946846034</v>
      </c>
      <c r="B4" s="1" t="s">
        <v>137</v>
      </c>
      <c r="C4" s="1" t="s">
        <v>144</v>
      </c>
      <c r="D4" s="1" t="s">
        <v>139</v>
      </c>
      <c r="E4" s="1" t="s">
        <v>145</v>
      </c>
      <c r="F4" s="1" t="s">
        <v>120</v>
      </c>
      <c r="G4" s="1" t="s">
        <v>124</v>
      </c>
      <c r="H4" s="1" t="s">
        <v>125</v>
      </c>
      <c r="I4" s="1" t="s">
        <v>141</v>
      </c>
      <c r="J4" s="1" t="s">
        <v>30</v>
      </c>
      <c r="K4" s="1" t="s">
        <v>142</v>
      </c>
      <c r="L4" s="1" t="s">
        <v>142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131</v>
      </c>
      <c r="R4" s="1" t="s">
        <v>146</v>
      </c>
      <c r="S4" s="1" t="s">
        <v>133</v>
      </c>
      <c r="T4" s="1" t="s">
        <v>134</v>
      </c>
      <c r="U4" s="1" t="s">
        <v>135</v>
      </c>
      <c r="V4" s="1" t="s">
        <v>136</v>
      </c>
    </row>
    <row r="5" s="1" customFormat="1" spans="1:22">
      <c r="A5" s="3">
        <v>18946757565</v>
      </c>
      <c r="B5" s="1" t="s">
        <v>137</v>
      </c>
      <c r="C5" s="1" t="s">
        <v>147</v>
      </c>
      <c r="D5" s="1" t="s">
        <v>148</v>
      </c>
      <c r="E5" s="1" t="s">
        <v>149</v>
      </c>
      <c r="F5" s="1" t="s">
        <v>150</v>
      </c>
      <c r="G5" s="1" t="s">
        <v>124</v>
      </c>
      <c r="H5" s="1" t="s">
        <v>125</v>
      </c>
      <c r="I5" s="1" t="s">
        <v>151</v>
      </c>
      <c r="J5" s="1" t="s">
        <v>30</v>
      </c>
      <c r="K5" s="1" t="s">
        <v>152</v>
      </c>
      <c r="L5" s="1" t="s">
        <v>152</v>
      </c>
      <c r="M5" s="1" t="s">
        <v>128</v>
      </c>
      <c r="N5" s="1" t="s">
        <v>128</v>
      </c>
      <c r="O5" s="1" t="s">
        <v>129</v>
      </c>
      <c r="P5" s="1" t="s">
        <v>130</v>
      </c>
      <c r="Q5" s="1" t="s">
        <v>131</v>
      </c>
      <c r="R5" s="1" t="s">
        <v>153</v>
      </c>
      <c r="S5" s="1" t="s">
        <v>133</v>
      </c>
      <c r="T5" s="1" t="s">
        <v>134</v>
      </c>
      <c r="U5" s="1" t="s">
        <v>135</v>
      </c>
      <c r="V5" s="1" t="s">
        <v>154</v>
      </c>
    </row>
    <row r="6" s="1" customFormat="1" spans="1:22">
      <c r="A6" s="3">
        <v>18944451314</v>
      </c>
      <c r="B6" s="1" t="s">
        <v>155</v>
      </c>
      <c r="C6" s="1" t="s">
        <v>156</v>
      </c>
      <c r="D6" s="1" t="s">
        <v>157</v>
      </c>
      <c r="E6" s="1" t="s">
        <v>158</v>
      </c>
      <c r="F6" s="1" t="s">
        <v>120</v>
      </c>
      <c r="G6" s="1" t="s">
        <v>124</v>
      </c>
      <c r="H6" s="1" t="s">
        <v>125</v>
      </c>
      <c r="I6" s="1" t="s">
        <v>159</v>
      </c>
      <c r="J6" s="1" t="s">
        <v>30</v>
      </c>
      <c r="K6" s="1" t="s">
        <v>160</v>
      </c>
      <c r="L6" s="1" t="s">
        <v>160</v>
      </c>
      <c r="M6" s="1" t="s">
        <v>128</v>
      </c>
      <c r="N6" s="1" t="s">
        <v>128</v>
      </c>
      <c r="O6" s="1" t="s">
        <v>129</v>
      </c>
      <c r="P6" s="1" t="s">
        <v>130</v>
      </c>
      <c r="Q6" s="1" t="s">
        <v>131</v>
      </c>
      <c r="R6" s="1" t="s">
        <v>161</v>
      </c>
      <c r="S6" s="1" t="s">
        <v>133</v>
      </c>
      <c r="T6" s="1" t="s">
        <v>134</v>
      </c>
      <c r="U6" s="1" t="s">
        <v>135</v>
      </c>
      <c r="V6" s="1" t="s">
        <v>154</v>
      </c>
    </row>
    <row r="7" s="1" customFormat="1" spans="1:22">
      <c r="A7" s="3">
        <v>18920970294</v>
      </c>
      <c r="B7" s="1" t="s">
        <v>162</v>
      </c>
      <c r="C7" s="1" t="s">
        <v>163</v>
      </c>
      <c r="D7" s="1" t="s">
        <v>164</v>
      </c>
      <c r="E7" s="1" t="s">
        <v>165</v>
      </c>
      <c r="F7" s="1" t="s">
        <v>120</v>
      </c>
      <c r="G7" s="1" t="s">
        <v>124</v>
      </c>
      <c r="H7" s="1" t="s">
        <v>125</v>
      </c>
      <c r="I7" s="1" t="s">
        <v>166</v>
      </c>
      <c r="J7" s="1" t="s">
        <v>30</v>
      </c>
      <c r="K7" s="1" t="s">
        <v>167</v>
      </c>
      <c r="L7" s="1" t="s">
        <v>167</v>
      </c>
      <c r="M7" s="1" t="s">
        <v>128</v>
      </c>
      <c r="N7" s="1" t="s">
        <v>128</v>
      </c>
      <c r="O7" s="1" t="s">
        <v>129</v>
      </c>
      <c r="P7" s="1" t="s">
        <v>130</v>
      </c>
      <c r="Q7" s="1" t="s">
        <v>131</v>
      </c>
      <c r="R7" s="1" t="s">
        <v>168</v>
      </c>
      <c r="S7" s="1" t="s">
        <v>133</v>
      </c>
      <c r="T7" s="1" t="s">
        <v>134</v>
      </c>
      <c r="U7" s="1" t="s">
        <v>135</v>
      </c>
      <c r="V7" s="1" t="s">
        <v>169</v>
      </c>
    </row>
    <row r="8" s="1" customFormat="1" spans="1:22">
      <c r="A8" s="3">
        <v>18776292537</v>
      </c>
      <c r="B8" s="1" t="s">
        <v>170</v>
      </c>
      <c r="C8" s="1" t="s">
        <v>171</v>
      </c>
      <c r="D8" s="1" t="s">
        <v>172</v>
      </c>
      <c r="E8" s="1" t="s">
        <v>173</v>
      </c>
      <c r="F8" s="1" t="s">
        <v>120</v>
      </c>
      <c r="G8" s="1" t="s">
        <v>124</v>
      </c>
      <c r="H8" s="1" t="s">
        <v>125</v>
      </c>
      <c r="I8" s="1" t="s">
        <v>174</v>
      </c>
      <c r="J8" s="1" t="s">
        <v>30</v>
      </c>
      <c r="K8" s="1" t="s">
        <v>175</v>
      </c>
      <c r="L8" s="1" t="s">
        <v>175</v>
      </c>
      <c r="M8" s="1" t="s">
        <v>128</v>
      </c>
      <c r="N8" s="1" t="s">
        <v>128</v>
      </c>
      <c r="O8" s="1" t="s">
        <v>129</v>
      </c>
      <c r="P8" s="1" t="s">
        <v>130</v>
      </c>
      <c r="Q8" s="1" t="s">
        <v>131</v>
      </c>
      <c r="R8" s="1" t="s">
        <v>176</v>
      </c>
      <c r="S8" s="1" t="s">
        <v>133</v>
      </c>
      <c r="T8" s="1" t="s">
        <v>134</v>
      </c>
      <c r="U8" s="1" t="s">
        <v>135</v>
      </c>
      <c r="V8" s="1" t="s">
        <v>154</v>
      </c>
    </row>
    <row r="9" s="1" customFormat="1" spans="1:22">
      <c r="A9" s="3">
        <v>18032816884</v>
      </c>
      <c r="B9" s="1" t="s">
        <v>177</v>
      </c>
      <c r="C9" s="1" t="s">
        <v>178</v>
      </c>
      <c r="D9" s="1" t="s">
        <v>179</v>
      </c>
      <c r="E9" s="1" t="s">
        <v>180</v>
      </c>
      <c r="F9" s="1" t="s">
        <v>155</v>
      </c>
      <c r="G9" s="1" t="s">
        <v>124</v>
      </c>
      <c r="H9" s="1" t="s">
        <v>125</v>
      </c>
      <c r="I9" s="1" t="s">
        <v>181</v>
      </c>
      <c r="J9" s="1" t="s">
        <v>30</v>
      </c>
      <c r="K9" s="1" t="s">
        <v>182</v>
      </c>
      <c r="L9" s="1" t="s">
        <v>182</v>
      </c>
      <c r="M9" s="1" t="s">
        <v>128</v>
      </c>
      <c r="N9" s="1" t="s">
        <v>128</v>
      </c>
      <c r="O9" s="1" t="s">
        <v>129</v>
      </c>
      <c r="P9" s="1" t="s">
        <v>130</v>
      </c>
      <c r="Q9" s="1" t="s">
        <v>131</v>
      </c>
      <c r="R9" s="1" t="s">
        <v>183</v>
      </c>
      <c r="S9" s="1" t="s">
        <v>133</v>
      </c>
      <c r="T9" s="1" t="s">
        <v>134</v>
      </c>
      <c r="U9" s="1" t="s">
        <v>135</v>
      </c>
      <c r="V9" s="1" t="s">
        <v>184</v>
      </c>
    </row>
    <row r="10" s="1" customFormat="1" spans="1:22">
      <c r="A10" s="3">
        <v>17968120592</v>
      </c>
      <c r="B10" s="1" t="s">
        <v>185</v>
      </c>
      <c r="C10" s="1" t="s">
        <v>186</v>
      </c>
      <c r="D10" s="1" t="s">
        <v>187</v>
      </c>
      <c r="E10" s="1" t="s">
        <v>188</v>
      </c>
      <c r="F10" s="1" t="s">
        <v>120</v>
      </c>
      <c r="G10" s="1" t="s">
        <v>124</v>
      </c>
      <c r="H10" s="1" t="s">
        <v>125</v>
      </c>
      <c r="I10" s="1" t="s">
        <v>189</v>
      </c>
      <c r="J10" s="1" t="s">
        <v>30</v>
      </c>
      <c r="K10" s="1" t="s">
        <v>190</v>
      </c>
      <c r="L10" s="1" t="s">
        <v>190</v>
      </c>
      <c r="M10" s="1" t="s">
        <v>128</v>
      </c>
      <c r="N10" s="1" t="s">
        <v>128</v>
      </c>
      <c r="O10" s="1" t="s">
        <v>129</v>
      </c>
      <c r="P10" s="1" t="s">
        <v>130</v>
      </c>
      <c r="Q10" s="1" t="s">
        <v>131</v>
      </c>
      <c r="R10" s="1" t="s">
        <v>191</v>
      </c>
      <c r="S10" s="1" t="s">
        <v>133</v>
      </c>
      <c r="T10" s="1" t="s">
        <v>134</v>
      </c>
      <c r="U10" s="1" t="s">
        <v>135</v>
      </c>
      <c r="V10" s="1" t="s">
        <v>192</v>
      </c>
    </row>
    <row r="11" s="1" customFormat="1" spans="1:22">
      <c r="A11" s="3">
        <v>17952706220</v>
      </c>
      <c r="B11" s="1" t="s">
        <v>193</v>
      </c>
      <c r="C11" s="1" t="s">
        <v>194</v>
      </c>
      <c r="D11" s="1" t="s">
        <v>195</v>
      </c>
      <c r="E11" s="1" t="s">
        <v>196</v>
      </c>
      <c r="F11" s="1" t="s">
        <v>120</v>
      </c>
      <c r="G11" s="1" t="s">
        <v>124</v>
      </c>
      <c r="H11" s="1" t="s">
        <v>125</v>
      </c>
      <c r="I11" s="1" t="s">
        <v>197</v>
      </c>
      <c r="J11" s="1" t="s">
        <v>30</v>
      </c>
      <c r="K11" s="1" t="s">
        <v>198</v>
      </c>
      <c r="L11" s="1" t="s">
        <v>198</v>
      </c>
      <c r="M11" s="1" t="s">
        <v>128</v>
      </c>
      <c r="N11" s="1" t="s">
        <v>128</v>
      </c>
      <c r="O11" s="1" t="s">
        <v>129</v>
      </c>
      <c r="P11" s="1" t="s">
        <v>130</v>
      </c>
      <c r="Q11" s="1" t="s">
        <v>131</v>
      </c>
      <c r="R11" s="1" t="s">
        <v>199</v>
      </c>
      <c r="S11" s="1" t="s">
        <v>133</v>
      </c>
      <c r="T11" s="1" t="s">
        <v>134</v>
      </c>
      <c r="U11" s="1" t="s">
        <v>135</v>
      </c>
      <c r="V11" s="1" t="s">
        <v>200</v>
      </c>
    </row>
    <row r="12" s="1" customFormat="1" spans="1:22">
      <c r="A12" s="3">
        <v>17937367555</v>
      </c>
      <c r="B12" s="1" t="s">
        <v>201</v>
      </c>
      <c r="C12" s="1" t="s">
        <v>202</v>
      </c>
      <c r="D12" s="1" t="s">
        <v>203</v>
      </c>
      <c r="E12" s="1" t="s">
        <v>204</v>
      </c>
      <c r="F12" s="1" t="s">
        <v>120</v>
      </c>
      <c r="G12" s="1" t="s">
        <v>124</v>
      </c>
      <c r="H12" s="1" t="s">
        <v>125</v>
      </c>
      <c r="I12" s="1" t="s">
        <v>205</v>
      </c>
      <c r="J12" s="1" t="s">
        <v>30</v>
      </c>
      <c r="K12" s="1" t="s">
        <v>206</v>
      </c>
      <c r="L12" s="1" t="s">
        <v>206</v>
      </c>
      <c r="M12" s="1" t="s">
        <v>128</v>
      </c>
      <c r="N12" s="1" t="s">
        <v>128</v>
      </c>
      <c r="O12" s="1" t="s">
        <v>129</v>
      </c>
      <c r="P12" s="1" t="s">
        <v>130</v>
      </c>
      <c r="Q12" s="1" t="s">
        <v>131</v>
      </c>
      <c r="R12" s="1" t="s">
        <v>207</v>
      </c>
      <c r="S12" s="1" t="s">
        <v>133</v>
      </c>
      <c r="T12" s="1" t="s">
        <v>134</v>
      </c>
      <c r="U12" s="1" t="s">
        <v>135</v>
      </c>
      <c r="V12" s="1" t="s">
        <v>200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2022-09-16T01:53:00Z</dcterms:created>
  <dcterms:modified xsi:type="dcterms:W3CDTF">2022-09-20T07:51:42Z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67AA90E5B0E34971B20DBB67DE3D9056</vt:lpwstr>
  </property>
  <property fmtid="{D5CDD505-2E9C-101B-9397-08002B2CF9AE}" pid="3" name="KSOProductBuildVer">
    <vt:lpwstr>2052-11.1.0.12358</vt:lpwstr>
  </property>
</Properties>
</file>