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<sst xmlns="http://schemas.openxmlformats.org/spreadsheetml/2006/main" count="547" uniqueCount="208">
  <si>
    <t>去哪儿网酒店预付对账单</t>
  </si>
  <si>
    <t>供应商名称：</t>
  </si>
  <si>
    <t>港丰国际</t>
  </si>
  <si>
    <t>结算周期：</t>
  </si>
  <si>
    <t>2022-09-12至2022-09-18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</si>
  <si>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</si>
  <si>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</si>
  <si>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</si>
  <si>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</si>
  <si>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</si>
  <si>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</si>
  <si>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</si>
  <si>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</si>
  <si>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</si>
  <si>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</si>
  <si>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</si>
  <si>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</si>
  <si>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</si>
  <si>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</si>
  <si>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</si>
  <si>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¥13,709.08</t>
  </si>
  <si>
    <t>¥2,796.00</t>
  </si>
  <si>
    <t>¥1,170.08</t>
  </si>
  <si>
    <t>¥9,743.00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</si>
  <si>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</si>
  <si>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</si>
  <si>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</si>
  <si>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</si>
  <si>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</si>
  <si>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</si>
  <si>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</si>
  <si>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</si>
  <si>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</si>
  <si>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</si>
  <si>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</si>
  <si>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</si>
  <si>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</si>
  <si>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</si>
  <si>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</si>
  <si>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</si>
  <si>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</si>
  <si>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</si>
  <si>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</si>
  <si>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</si>
  <si>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</si>
  <si>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</si>
  <si>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</si>
  <si>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</si>
  <si>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</si>
  <si>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</si>
  <si>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</si>
  <si>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</si>
  <si>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</si>
  <si>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</si>
  <si>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</si>
  <si>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</si>
  <si>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</si>
  <si>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</si>
  <si>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</si>
  <si>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</si>
  <si>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</si>
  <si>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</si>
  <si>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</si>
  <si>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</si>
  <si>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</si>
  <si>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</si>
  <si>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</si>
  <si>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</si>
  <si>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</si>
  <si>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</si>
  <si>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703118154036</t>
  </si>
  <si>
    <t>2689359</t>
  </si>
  <si>
    <t>酒店预付</t>
  </si>
  <si>
    <t>否</t>
  </si>
  <si>
    <t>普通</t>
  </si>
  <si>
    <t>158584802</t>
  </si>
  <si>
    <t>曼谷大仓新颐饭店</t>
  </si>
  <si>
    <t>1619975</t>
  </si>
  <si>
    <t>BU/CHUNZI|GAO/LILI</t>
  </si>
  <si>
    <t>2022-09-12</t>
  </si>
  <si>
    <t>2022-09-13</t>
  </si>
  <si>
    <t>2022-09-15</t>
  </si>
  <si>
    <t>2022-09-13 09:02:40</t>
  </si>
  <si>
    <t>Deluxe King Room - Non-Smoking</t>
  </si>
  <si>
    <t>WEBSITE</t>
  </si>
  <si>
    <t>703116398277</t>
  </si>
  <si>
    <t>2686828</t>
  </si>
  <si>
    <t>158570849</t>
  </si>
  <si>
    <t>曼谷利特酒店 (SHA Extra Plus)</t>
  </si>
  <si>
    <t>FAN/KAILI</t>
  </si>
  <si>
    <t>2022-09-10</t>
  </si>
  <si>
    <t>2022-09-11</t>
  </si>
  <si>
    <t>2022-09-14</t>
  </si>
  <si>
    <t>¥1,314.00</t>
  </si>
  <si>
    <t>¥132.00</t>
  </si>
  <si>
    <t>¥1,182.00</t>
  </si>
  <si>
    <t>Extra Radiance Room</t>
  </si>
  <si>
    <t>703119883429</t>
  </si>
  <si>
    <t>2689914</t>
  </si>
  <si>
    <t>158574980</t>
  </si>
  <si>
    <t>芭堤雅湾景酒店 (SHA Plus+)</t>
  </si>
  <si>
    <t>WANG/BIAO|WANG/BOLIN|WANG/QINGXIN|CHEN/XI</t>
  </si>
  <si>
    <t>¥792.00</t>
  </si>
  <si>
    <t>¥78.00</t>
  </si>
  <si>
    <t>¥714.00</t>
  </si>
  <si>
    <t>Deluxe City View Room</t>
  </si>
  <si>
    <t>703117067570</t>
  </si>
  <si>
    <t>2686873</t>
  </si>
  <si>
    <t>179440880</t>
  </si>
  <si>
    <t>芭堤雅SN优佳酒店 (SHA Plus+)</t>
  </si>
  <si>
    <t>WEI/LIUPING|HU/YANG</t>
  </si>
  <si>
    <t>2022-09-16</t>
  </si>
  <si>
    <t>¥390.00</t>
  </si>
  <si>
    <t>¥40.00</t>
  </si>
  <si>
    <t>¥350.00</t>
  </si>
  <si>
    <t>Superior Double Room</t>
  </si>
  <si>
    <t>703122976050</t>
  </si>
  <si>
    <t>2694227</t>
  </si>
  <si>
    <t>158568230</t>
  </si>
  <si>
    <t>吉隆坡丽思卡尔顿酒店</t>
  </si>
  <si>
    <t>WANG/JIE|WANG/JIE</t>
  </si>
  <si>
    <t>2022-09-17</t>
  </si>
  <si>
    <t>¥2,290.00</t>
  </si>
  <si>
    <t>¥250.00</t>
  </si>
  <si>
    <t>¥2,040.00</t>
  </si>
  <si>
    <t>deluxe king room</t>
  </si>
  <si>
    <t>703122400502</t>
  </si>
  <si>
    <t>2694224</t>
  </si>
  <si>
    <t>WANG/JIE|WANG/JIE|WANG/JIE</t>
  </si>
  <si>
    <t>¥3,435.00</t>
  </si>
  <si>
    <t>¥375.00</t>
  </si>
  <si>
    <t>¥3,060.00</t>
  </si>
  <si>
    <t>703115474186</t>
  </si>
  <si>
    <t>2684696</t>
  </si>
  <si>
    <t>158545934</t>
  </si>
  <si>
    <t>新加坡中山公园戴斯酒店 (SG Clean)</t>
  </si>
  <si>
    <t>ZHOU/ZHENG</t>
  </si>
  <si>
    <t>2022-09-09</t>
  </si>
  <si>
    <t>2022-09-18</t>
  </si>
  <si>
    <t>¥2,692.08</t>
  </si>
  <si>
    <t>¥295.08</t>
  </si>
  <si>
    <t>¥2,397.00</t>
  </si>
  <si>
    <t>standard queen</t>
  </si>
  <si>
    <t>合计</t>
  </si>
  <si>
    <t/>
  </si>
  <si>
    <t>¥10,913.08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</si>
  <si>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</si>
  <si>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</si>
  <si>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</si>
  <si>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</si>
  <si>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</si>
  <si>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</si>
  <si>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</si>
  <si>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</si>
  <si>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</si>
  <si>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A220920105644481</t>
  </si>
  <si>
    <r>
      <t>总计：</t>
    </r>
    <r>
      <rPr>
        <sz val="10"/>
        <rFont val="Arial"/>
        <charset val="134"/>
      </rPr>
      <t>9743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</si>
  <si>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</si>
  <si>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</si>
  <si>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</si>
  <si>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</si>
  <si>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</si>
  <si>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</si>
  <si>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</si>
  <si>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</si>
  <si>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</si>
  <si>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</si>
  <si>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</si>
  <si>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</si>
  <si>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</si>
  <si>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</si>
  <si>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</si>
  <si>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</si>
  <si>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</si>
  <si>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</si>
  <si>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WANG JIE,WANG JIE</t>
  </si>
  <si>
    <t>退房日周结</t>
  </si>
  <si>
    <t>2040.00</t>
  </si>
  <si>
    <t>RMB</t>
  </si>
  <si>
    <t>0</t>
  </si>
  <si>
    <t>0.00</t>
  </si>
  <si>
    <t>去哪儿直连（港丰）</t>
  </si>
  <si>
    <t>31</t>
  </si>
  <si>
    <t>2022-09-16 14:13:53</t>
  </si>
  <si>
    <t>汇智国际旅游发展有限公司</t>
  </si>
  <si>
    <t>直采</t>
  </si>
  <si>
    <t>马来西亚</t>
  </si>
  <si>
    <t>WANG JIE,WANG JIE,WANG JIE</t>
  </si>
  <si>
    <t>3060.00</t>
  </si>
  <si>
    <t>2022-09-16 14:00:18</t>
  </si>
  <si>
    <t>芭提雅湾景酒店</t>
  </si>
  <si>
    <t>WANG BIAO,WANG BOLIN,WANG QINGXIN,CHEN XI</t>
  </si>
  <si>
    <t>714.00</t>
  </si>
  <si>
    <t>2022-09-13 13:37:33</t>
  </si>
  <si>
    <t>泰国</t>
  </si>
  <si>
    <t>芭堤雅SN优佳酒店 (SHA 认证)</t>
  </si>
  <si>
    <t>WEI LIUPING,HU YANG</t>
  </si>
  <si>
    <t>350.00</t>
  </si>
  <si>
    <t>2022-09-11 10:03:35</t>
  </si>
  <si>
    <t>曼谷利特酒店</t>
  </si>
  <si>
    <t>FAN KAILI</t>
  </si>
  <si>
    <t>1182.00</t>
  </si>
  <si>
    <t>2022-09-11 08:41:34</t>
  </si>
  <si>
    <t>新加坡中山公园戴斯酒店</t>
  </si>
  <si>
    <t>ZHOU ZHENG</t>
  </si>
  <si>
    <t>2397.00</t>
  </si>
  <si>
    <t>2022-09-10 15:27:15</t>
  </si>
  <si>
    <t>新加坡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</si>
</sst>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21</v>
      </c>
      <c r="S2" s="12" t="s">
        <v>21</v>
      </c>
      <c r="T2" s="7" t="s">
        <v>82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84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2</v>
      </c>
      <c r="M4" s="7">
        <v>1</v>
      </c>
      <c r="N4" s="7" t="s">
        <v>80</v>
      </c>
      <c r="O4" s="7" t="s">
        <v>80</v>
      </c>
      <c r="P4" s="7" t="s">
        <v>92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84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2</v>
      </c>
      <c r="N5" s="7" t="s">
        <v>91</v>
      </c>
      <c r="O5" s="7" t="s">
        <v>92</v>
      </c>
      <c r="P5" s="7" t="s">
        <v>111</v>
      </c>
      <c r="Q5" s="7"/>
      <c r="R5" s="11" t="s">
        <v>112</v>
      </c>
      <c r="S5" s="12" t="s">
        <v>19</v>
      </c>
      <c r="T5" s="7"/>
      <c r="U5" s="11" t="s">
        <v>19</v>
      </c>
      <c r="V5" s="11" t="s">
        <v>112</v>
      </c>
      <c r="W5" s="12" t="s">
        <v>113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84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2</v>
      </c>
      <c r="M6" s="7">
        <v>1</v>
      </c>
      <c r="N6" s="7" t="s">
        <v>111</v>
      </c>
      <c r="O6" s="7" t="s">
        <v>111</v>
      </c>
      <c r="P6" s="7" t="s">
        <v>121</v>
      </c>
      <c r="Q6" s="7"/>
      <c r="R6" s="11" t="s">
        <v>122</v>
      </c>
      <c r="S6" s="12" t="s">
        <v>19</v>
      </c>
      <c r="T6" s="7"/>
      <c r="U6" s="11" t="s">
        <v>19</v>
      </c>
      <c r="V6" s="11" t="s">
        <v>122</v>
      </c>
      <c r="W6" s="12" t="s">
        <v>123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84</v>
      </c>
      <c r="AG6" t="s">
        <v>73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118</v>
      </c>
      <c r="H7" s="7" t="s">
        <v>119</v>
      </c>
      <c r="I7" s="7" t="s">
        <v>77</v>
      </c>
      <c r="J7" s="7" t="s">
        <v>2</v>
      </c>
      <c r="K7" s="7" t="s">
        <v>128</v>
      </c>
      <c r="L7" s="7">
        <v>3</v>
      </c>
      <c r="M7" s="7">
        <v>1</v>
      </c>
      <c r="N7" s="7" t="s">
        <v>111</v>
      </c>
      <c r="O7" s="7" t="s">
        <v>111</v>
      </c>
      <c r="P7" s="7" t="s">
        <v>121</v>
      </c>
      <c r="Q7" s="7"/>
      <c r="R7" s="11" t="s">
        <v>129</v>
      </c>
      <c r="S7" s="12" t="s">
        <v>19</v>
      </c>
      <c r="T7" s="7"/>
      <c r="U7" s="11" t="s">
        <v>19</v>
      </c>
      <c r="V7" s="11" t="s">
        <v>129</v>
      </c>
      <c r="W7" s="12" t="s">
        <v>130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125</v>
      </c>
      <c r="AF7" t="s">
        <v>84</v>
      </c>
      <c r="AG7" t="s">
        <v>73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134</v>
      </c>
      <c r="H8" s="7" t="s">
        <v>135</v>
      </c>
      <c r="I8" s="7" t="s">
        <v>77</v>
      </c>
      <c r="J8" s="7" t="s">
        <v>2</v>
      </c>
      <c r="K8" s="7" t="s">
        <v>136</v>
      </c>
      <c r="L8" s="7">
        <v>1</v>
      </c>
      <c r="M8" s="7">
        <v>3</v>
      </c>
      <c r="N8" s="7" t="s">
        <v>137</v>
      </c>
      <c r="O8" s="7" t="s">
        <v>81</v>
      </c>
      <c r="P8" s="7" t="s">
        <v>138</v>
      </c>
      <c r="Q8" s="7"/>
      <c r="R8" s="11" t="s">
        <v>139</v>
      </c>
      <c r="S8" s="12" t="s">
        <v>19</v>
      </c>
      <c r="T8" s="7"/>
      <c r="U8" s="11" t="s">
        <v>19</v>
      </c>
      <c r="V8" s="11" t="s">
        <v>139</v>
      </c>
      <c r="W8" s="12" t="s">
        <v>140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84</v>
      </c>
      <c r="AG8" t="s">
        <v>73</v>
      </c>
      <c r="AH8" t="s">
        <v>19</v>
      </c>
    </row>
    <row r="9" customHeight="1" spans="1:32">
      <c r="A9" s="10" t="s">
        <v>143</v>
      </c>
      <c r="B9" s="10"/>
      <c r="C9" s="10" t="s">
        <v>144</v>
      </c>
      <c r="D9" s="10"/>
      <c r="E9" s="10"/>
      <c r="F9" s="10"/>
      <c r="G9" s="10" t="s">
        <v>144</v>
      </c>
      <c r="H9" s="10" t="s">
        <v>144</v>
      </c>
      <c r="I9" s="10" t="s">
        <v>144</v>
      </c>
      <c r="J9" s="10" t="s">
        <v>144</v>
      </c>
      <c r="K9" s="10" t="s">
        <v>144</v>
      </c>
      <c r="L9" s="10" t="s">
        <v>144</v>
      </c>
      <c r="M9" s="10" t="s">
        <v>144</v>
      </c>
      <c r="N9" s="10" t="s">
        <v>144</v>
      </c>
      <c r="O9" s="10" t="s">
        <v>144</v>
      </c>
      <c r="P9" s="10" t="s">
        <v>144</v>
      </c>
      <c r="Q9" s="10"/>
      <c r="R9" s="13" t="s">
        <v>20</v>
      </c>
      <c r="S9" s="13" t="s">
        <v>21</v>
      </c>
      <c r="T9" s="10" t="s">
        <v>144</v>
      </c>
      <c r="U9" s="13"/>
      <c r="V9" s="13" t="s">
        <v>145</v>
      </c>
      <c r="W9" s="13" t="s">
        <v>22</v>
      </c>
      <c r="X9" s="13"/>
      <c r="Y9" s="13"/>
      <c r="Z9" s="13"/>
      <c r="AA9" s="10"/>
      <c r="AB9" s="13"/>
      <c r="AC9" s="10"/>
      <c r="AD9" s="10" t="s">
        <v>144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146</v>
      </c>
      <c r="B1" s="4" t="s">
        <v>147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148</v>
      </c>
      <c r="H1" s="4" t="s">
        <v>149</v>
      </c>
      <c r="I1" s="4" t="s">
        <v>13</v>
      </c>
      <c r="J1" s="4" t="s">
        <v>17</v>
      </c>
      <c r="K1" s="4" t="s">
        <v>18</v>
      </c>
      <c r="L1" s="9" t="s">
        <v>150</v>
      </c>
      <c r="M1" s="4" t="s">
        <v>151</v>
      </c>
      <c r="N1" s="4" t="s">
        <v>152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154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6" t="s">
        <v>85</v>
      </c>
      <c r="B3" s="7" t="s">
        <v>91</v>
      </c>
      <c r="C3" s="7" t="s">
        <v>92</v>
      </c>
      <c r="D3" s="3">
        <v>1182</v>
      </c>
      <c r="E3" t="str">
        <f>VLOOKUP(A3,HOP!A:L,12,0)</f>
        <v>1182.00</v>
      </c>
      <c r="F3" t="str">
        <f>VLOOKUP(A3,HOP!A:C,3,0)</f>
        <v>2686828</v>
      </c>
      <c r="G3">
        <f t="shared" ref="G3:G8" si="0">D3-E3</f>
        <v>0</v>
      </c>
      <c r="H3" t="str">
        <f t="shared" ref="H3:H8" si="1">$H$1&amp;F3</f>
        <v>，2686828</v>
      </c>
      <c r="I3" t="str">
        <f>VLOOKUP(A3,HOP!A:U,21,0)</f>
        <v>直采</v>
      </c>
    </row>
    <row r="4" ht="14.25" customHeight="1" spans="1:9">
      <c r="A4" s="6" t="s">
        <v>97</v>
      </c>
      <c r="B4" s="7" t="s">
        <v>80</v>
      </c>
      <c r="C4" s="7" t="s">
        <v>92</v>
      </c>
      <c r="D4" s="3">
        <v>714</v>
      </c>
      <c r="E4" t="str">
        <f>VLOOKUP(A4,HOP!A:L,12,0)</f>
        <v>714.00</v>
      </c>
      <c r="F4" t="str">
        <f>VLOOKUP(A4,HOP!A:C,3,0)</f>
        <v>2689914</v>
      </c>
      <c r="G4">
        <f t="shared" si="0"/>
        <v>0</v>
      </c>
      <c r="H4" t="str">
        <f t="shared" si="1"/>
        <v>，2689914</v>
      </c>
      <c r="I4" t="str">
        <f>VLOOKUP(A4,HOP!A:U,21,0)</f>
        <v>直采</v>
      </c>
    </row>
    <row r="5" ht="14.25" customHeight="1" spans="1:9">
      <c r="A5" s="6" t="s">
        <v>106</v>
      </c>
      <c r="B5" s="7" t="s">
        <v>92</v>
      </c>
      <c r="C5" s="7" t="s">
        <v>111</v>
      </c>
      <c r="D5" s="3">
        <v>350</v>
      </c>
      <c r="E5" t="str">
        <f>VLOOKUP(A5,HOP!A:L,12,0)</f>
        <v>350.00</v>
      </c>
      <c r="F5" t="str">
        <f>VLOOKUP(A5,HOP!A:C,3,0)</f>
        <v>2686873</v>
      </c>
      <c r="G5">
        <f t="shared" si="0"/>
        <v>0</v>
      </c>
      <c r="H5" t="str">
        <f t="shared" si="1"/>
        <v>，2686873</v>
      </c>
      <c r="I5" t="str">
        <f>VLOOKUP(A5,HOP!A:U,21,0)</f>
        <v>直采</v>
      </c>
    </row>
    <row r="6" ht="14.25" customHeight="1" spans="1:9">
      <c r="A6" s="6" t="s">
        <v>116</v>
      </c>
      <c r="B6" s="7" t="s">
        <v>111</v>
      </c>
      <c r="C6" s="7" t="s">
        <v>121</v>
      </c>
      <c r="D6" s="3">
        <v>2040</v>
      </c>
      <c r="E6" t="str">
        <f>VLOOKUP(A6,HOP!A:L,12,0)</f>
        <v>2040.00</v>
      </c>
      <c r="F6" t="str">
        <f>VLOOKUP(A6,HOP!A:C,3,0)</f>
        <v>2694227</v>
      </c>
      <c r="G6">
        <f t="shared" si="0"/>
        <v>0</v>
      </c>
      <c r="H6" t="str">
        <f t="shared" si="1"/>
        <v>，2694227</v>
      </c>
      <c r="I6" t="str">
        <f>VLOOKUP(A6,HOP!A:U,21,0)</f>
        <v>直采</v>
      </c>
    </row>
    <row r="7" ht="14.25" customHeight="1" spans="1:9">
      <c r="A7" s="6" t="s">
        <v>126</v>
      </c>
      <c r="B7" s="7" t="s">
        <v>111</v>
      </c>
      <c r="C7" s="7" t="s">
        <v>121</v>
      </c>
      <c r="D7" s="3">
        <v>3060</v>
      </c>
      <c r="E7" t="str">
        <f>VLOOKUP(A7,HOP!A:L,12,0)</f>
        <v>3060.00</v>
      </c>
      <c r="F7" t="str">
        <f>VLOOKUP(A7,HOP!A:C,3,0)</f>
        <v>2694224</v>
      </c>
      <c r="G7">
        <f t="shared" si="0"/>
        <v>0</v>
      </c>
      <c r="H7" t="str">
        <f t="shared" si="1"/>
        <v>，2694224</v>
      </c>
      <c r="I7" t="str">
        <f>VLOOKUP(A7,HOP!A:U,21,0)</f>
        <v>直采</v>
      </c>
    </row>
    <row r="8" ht="14.25" customHeight="1" spans="1:9">
      <c r="A8" s="6" t="s">
        <v>132</v>
      </c>
      <c r="B8" s="7" t="s">
        <v>81</v>
      </c>
      <c r="C8" s="7" t="s">
        <v>138</v>
      </c>
      <c r="D8" s="3">
        <v>2397</v>
      </c>
      <c r="E8" t="str">
        <f>VLOOKUP(A8,HOP!A:L,12,0)</f>
        <v>2397.00</v>
      </c>
      <c r="F8" t="str">
        <f>VLOOKUP(A8,HOP!A:C,3,0)</f>
        <v>2684696</v>
      </c>
      <c r="G8">
        <f t="shared" si="0"/>
        <v>0</v>
      </c>
      <c r="H8" t="str">
        <f t="shared" si="1"/>
        <v>，2684696</v>
      </c>
      <c r="I8" t="str">
        <f>VLOOKUP(A8,HOP!A:U,21,0)</f>
        <v>直采</v>
      </c>
    </row>
    <row r="10" spans="4:4">
      <c r="D10" s="3">
        <f>SUM(D2:D9)</f>
        <v>9743</v>
      </c>
    </row>
    <row r="11" ht="14.25" spans="4:4">
      <c r="D11" s="8" t="s">
        <v>23</v>
      </c>
    </row>
    <row r="15" spans="1:1">
      <c r="A15" t="s">
        <v>155</v>
      </c>
    </row>
    <row r="16" spans="1:1">
      <c r="A16" s="5" t="s">
        <v>156</v>
      </c>
    </row>
  </sheetData>
  <autoFilter ref="A1:I8">
    <filterColumn colId="3">
      <filters>
        <filter val="350.00"/>
        <filter val="714.00"/>
        <filter val="2,040.00"/>
        <filter val="3,060.00"/>
        <filter val="1,182.00"/>
        <filter val="2,397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157</v>
      </c>
      <c r="B1" s="2" t="s">
        <v>158</v>
      </c>
      <c r="C1" s="2" t="s">
        <v>159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160</v>
      </c>
      <c r="I1" s="2" t="s">
        <v>161</v>
      </c>
      <c r="J1" s="2" t="s">
        <v>162</v>
      </c>
      <c r="K1" s="2" t="s">
        <v>163</v>
      </c>
      <c r="L1" s="2" t="s">
        <v>164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169</v>
      </c>
      <c r="R1" s="2" t="s">
        <v>170</v>
      </c>
      <c r="S1" s="2" t="s">
        <v>171</v>
      </c>
      <c r="T1" s="2" t="s">
        <v>172</v>
      </c>
      <c r="U1" s="2" t="s">
        <v>173</v>
      </c>
      <c r="V1" s="2" t="s">
        <v>174</v>
      </c>
    </row>
    <row r="2" s="1" customFormat="1" spans="1:22">
      <c r="A2" s="1" t="s">
        <v>116</v>
      </c>
      <c r="B2" s="1" t="s">
        <v>111</v>
      </c>
      <c r="C2" s="1" t="s">
        <v>117</v>
      </c>
      <c r="D2" s="1" t="s">
        <v>119</v>
      </c>
      <c r="E2" s="1" t="s">
        <v>175</v>
      </c>
      <c r="F2" s="1" t="s">
        <v>111</v>
      </c>
      <c r="G2" s="1" t="s">
        <v>121</v>
      </c>
      <c r="H2" s="1" t="s">
        <v>176</v>
      </c>
      <c r="I2" s="1" t="s">
        <v>177</v>
      </c>
      <c r="J2" s="1" t="s">
        <v>178</v>
      </c>
      <c r="K2" s="1" t="s">
        <v>177</v>
      </c>
      <c r="L2" s="1" t="s">
        <v>177</v>
      </c>
      <c r="M2" s="1" t="s">
        <v>179</v>
      </c>
      <c r="N2" s="1" t="s">
        <v>179</v>
      </c>
      <c r="O2" s="1" t="s">
        <v>180</v>
      </c>
      <c r="P2" s="1" t="s">
        <v>181</v>
      </c>
      <c r="Q2" s="1" t="s">
        <v>182</v>
      </c>
      <c r="R2" s="1" t="s">
        <v>183</v>
      </c>
      <c r="S2" s="1" t="s">
        <v>73</v>
      </c>
      <c r="T2" s="1" t="s">
        <v>184</v>
      </c>
      <c r="U2" s="1" t="s">
        <v>185</v>
      </c>
      <c r="V2" s="1" t="s">
        <v>186</v>
      </c>
    </row>
    <row r="3" s="1" customFormat="1" spans="1:22">
      <c r="A3" s="1" t="s">
        <v>126</v>
      </c>
      <c r="B3" s="1" t="s">
        <v>111</v>
      </c>
      <c r="C3" s="1" t="s">
        <v>127</v>
      </c>
      <c r="D3" s="1" t="s">
        <v>119</v>
      </c>
      <c r="E3" s="1" t="s">
        <v>187</v>
      </c>
      <c r="F3" s="1" t="s">
        <v>111</v>
      </c>
      <c r="G3" s="1" t="s">
        <v>121</v>
      </c>
      <c r="H3" s="1" t="s">
        <v>176</v>
      </c>
      <c r="I3" s="1" t="s">
        <v>188</v>
      </c>
      <c r="J3" s="1" t="s">
        <v>178</v>
      </c>
      <c r="K3" s="1" t="s">
        <v>188</v>
      </c>
      <c r="L3" s="1" t="s">
        <v>188</v>
      </c>
      <c r="M3" s="1" t="s">
        <v>179</v>
      </c>
      <c r="N3" s="1" t="s">
        <v>179</v>
      </c>
      <c r="O3" s="1" t="s">
        <v>180</v>
      </c>
      <c r="P3" s="1" t="s">
        <v>181</v>
      </c>
      <c r="Q3" s="1" t="s">
        <v>182</v>
      </c>
      <c r="R3" s="1" t="s">
        <v>189</v>
      </c>
      <c r="S3" s="1" t="s">
        <v>73</v>
      </c>
      <c r="T3" s="1" t="s">
        <v>184</v>
      </c>
      <c r="U3" s="1" t="s">
        <v>185</v>
      </c>
      <c r="V3" s="1" t="s">
        <v>186</v>
      </c>
    </row>
    <row r="4" s="1" customFormat="1" spans="1:22">
      <c r="A4" s="1" t="s">
        <v>97</v>
      </c>
      <c r="B4" s="1" t="s">
        <v>80</v>
      </c>
      <c r="C4" s="1" t="s">
        <v>98</v>
      </c>
      <c r="D4" s="1" t="s">
        <v>190</v>
      </c>
      <c r="E4" s="1" t="s">
        <v>191</v>
      </c>
      <c r="F4" s="1" t="s">
        <v>80</v>
      </c>
      <c r="G4" s="1" t="s">
        <v>92</v>
      </c>
      <c r="H4" s="1" t="s">
        <v>176</v>
      </c>
      <c r="I4" s="1" t="s">
        <v>192</v>
      </c>
      <c r="J4" s="1" t="s">
        <v>178</v>
      </c>
      <c r="K4" s="1" t="s">
        <v>192</v>
      </c>
      <c r="L4" s="1" t="s">
        <v>192</v>
      </c>
      <c r="M4" s="1" t="s">
        <v>179</v>
      </c>
      <c r="N4" s="1" t="s">
        <v>179</v>
      </c>
      <c r="O4" s="1" t="s">
        <v>180</v>
      </c>
      <c r="P4" s="1" t="s">
        <v>181</v>
      </c>
      <c r="Q4" s="1" t="s">
        <v>182</v>
      </c>
      <c r="R4" s="1" t="s">
        <v>193</v>
      </c>
      <c r="S4" s="1" t="s">
        <v>73</v>
      </c>
      <c r="T4" s="1" t="s">
        <v>184</v>
      </c>
      <c r="U4" s="1" t="s">
        <v>185</v>
      </c>
      <c r="V4" s="1" t="s">
        <v>194</v>
      </c>
    </row>
    <row r="5" s="1" customFormat="1" spans="1:22">
      <c r="A5" s="1" t="s">
        <v>106</v>
      </c>
      <c r="B5" s="1" t="s">
        <v>91</v>
      </c>
      <c r="C5" s="1" t="s">
        <v>107</v>
      </c>
      <c r="D5" s="1" t="s">
        <v>195</v>
      </c>
      <c r="E5" s="1" t="s">
        <v>196</v>
      </c>
      <c r="F5" s="1" t="s">
        <v>92</v>
      </c>
      <c r="G5" s="1" t="s">
        <v>111</v>
      </c>
      <c r="H5" s="1" t="s">
        <v>176</v>
      </c>
      <c r="I5" s="1" t="s">
        <v>197</v>
      </c>
      <c r="J5" s="1" t="s">
        <v>178</v>
      </c>
      <c r="K5" s="1" t="s">
        <v>197</v>
      </c>
      <c r="L5" s="1" t="s">
        <v>197</v>
      </c>
      <c r="M5" s="1" t="s">
        <v>179</v>
      </c>
      <c r="N5" s="1" t="s">
        <v>179</v>
      </c>
      <c r="O5" s="1" t="s">
        <v>180</v>
      </c>
      <c r="P5" s="1" t="s">
        <v>181</v>
      </c>
      <c r="Q5" s="1" t="s">
        <v>182</v>
      </c>
      <c r="R5" s="1" t="s">
        <v>198</v>
      </c>
      <c r="S5" s="1" t="s">
        <v>73</v>
      </c>
      <c r="T5" s="1" t="s">
        <v>184</v>
      </c>
      <c r="U5" s="1" t="s">
        <v>185</v>
      </c>
      <c r="V5" s="1" t="s">
        <v>194</v>
      </c>
    </row>
    <row r="6" s="1" customFormat="1" spans="1:22">
      <c r="A6" s="1" t="s">
        <v>85</v>
      </c>
      <c r="B6" s="1" t="s">
        <v>90</v>
      </c>
      <c r="C6" s="1" t="s">
        <v>86</v>
      </c>
      <c r="D6" s="1" t="s">
        <v>199</v>
      </c>
      <c r="E6" s="1" t="s">
        <v>200</v>
      </c>
      <c r="F6" s="1" t="s">
        <v>91</v>
      </c>
      <c r="G6" s="1" t="s">
        <v>92</v>
      </c>
      <c r="H6" s="1" t="s">
        <v>176</v>
      </c>
      <c r="I6" s="1" t="s">
        <v>201</v>
      </c>
      <c r="J6" s="1" t="s">
        <v>178</v>
      </c>
      <c r="K6" s="1" t="s">
        <v>201</v>
      </c>
      <c r="L6" s="1" t="s">
        <v>201</v>
      </c>
      <c r="M6" s="1" t="s">
        <v>179</v>
      </c>
      <c r="N6" s="1" t="s">
        <v>179</v>
      </c>
      <c r="O6" s="1" t="s">
        <v>180</v>
      </c>
      <c r="P6" s="1" t="s">
        <v>181</v>
      </c>
      <c r="Q6" s="1" t="s">
        <v>182</v>
      </c>
      <c r="R6" s="1" t="s">
        <v>202</v>
      </c>
      <c r="S6" s="1" t="s">
        <v>73</v>
      </c>
      <c r="T6" s="1" t="s">
        <v>184</v>
      </c>
      <c r="U6" s="1" t="s">
        <v>185</v>
      </c>
      <c r="V6" s="1" t="s">
        <v>194</v>
      </c>
    </row>
    <row r="7" s="1" customFormat="1" spans="1:22">
      <c r="A7" s="1" t="s">
        <v>132</v>
      </c>
      <c r="B7" s="1" t="s">
        <v>137</v>
      </c>
      <c r="C7" s="1" t="s">
        <v>133</v>
      </c>
      <c r="D7" s="1" t="s">
        <v>203</v>
      </c>
      <c r="E7" s="1" t="s">
        <v>204</v>
      </c>
      <c r="F7" s="1" t="s">
        <v>81</v>
      </c>
      <c r="G7" s="1" t="s">
        <v>138</v>
      </c>
      <c r="H7" s="1" t="s">
        <v>176</v>
      </c>
      <c r="I7" s="1" t="s">
        <v>205</v>
      </c>
      <c r="J7" s="1" t="s">
        <v>178</v>
      </c>
      <c r="K7" s="1" t="s">
        <v>205</v>
      </c>
      <c r="L7" s="1" t="s">
        <v>205</v>
      </c>
      <c r="M7" s="1" t="s">
        <v>179</v>
      </c>
      <c r="N7" s="1" t="s">
        <v>179</v>
      </c>
      <c r="O7" s="1" t="s">
        <v>180</v>
      </c>
      <c r="P7" s="1" t="s">
        <v>181</v>
      </c>
      <c r="Q7" s="1" t="s">
        <v>182</v>
      </c>
      <c r="R7" s="1" t="s">
        <v>206</v>
      </c>
      <c r="S7" s="1" t="s">
        <v>73</v>
      </c>
      <c r="T7" s="1" t="s">
        <v>184</v>
      </c>
      <c r="U7" s="1" t="s">
        <v>185</v>
      </c>
      <c r="V7" s="1" t="s">
        <v>207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2022-09-20T02:57:14Z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67D45135B7274D5D9CA2616158075D8C</vt:lpwstr>
  </property>
</Properties>
</file>