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<sst xmlns="http://schemas.openxmlformats.org/spreadsheetml/2006/main" count="529" uniqueCount="202">
  <si>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</si>
  <si>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</si>
  <si>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</si>
  <si>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</si>
  <si>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</si>
  <si>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</si>
  <si>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</si>
  <si>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</si>
  <si>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</si>
  <si>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</si>
  <si>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</si>
  <si>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</si>
  <si>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</si>
  <si>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</si>
  <si>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</si>
  <si>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</si>
  <si>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</si>
  <si>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</si>
  <si>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</si>
  <si>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</si>
  <si>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</si>
  <si>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</si>
  <si>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</si>
  <si>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</si>
  <si>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</si>
  <si>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18890115679	</t>
  </si>
  <si>
    <t>Ctrip</t>
  </si>
  <si>
    <t>正常</t>
  </si>
  <si>
    <t>[花莲]香城大饭店(花莲店)(Hualien Charming City Hotel)(81210379)</t>
  </si>
  <si>
    <t>豪华双床房&lt;至多8间&gt;&lt;2人入住&gt;&lt;早餐&gt;</t>
  </si>
  <si>
    <t>CNY</t>
  </si>
  <si>
    <t>LIAO/HAOJU</t>
  </si>
  <si>
    <t>CA13744220920CNY</t>
  </si>
  <si>
    <t>未提现</t>
  </si>
  <si>
    <t>携程开票</t>
  </si>
  <si>
    <t xml:space="preserve">	</t>
  </si>
  <si>
    <t xml:space="preserve">1520220828-013	</t>
  </si>
  <si>
    <t xml:space="preserve">18913484717	</t>
  </si>
  <si>
    <t>[平湖]全季酒店(平湖瑞丰广场店)(93871031)</t>
  </si>
  <si>
    <t>大床房&lt;至多8间&gt;&lt;2人入住&gt;</t>
  </si>
  <si>
    <t>陈果</t>
  </si>
  <si>
    <t xml:space="preserve">R3142993094689238001	</t>
  </si>
  <si>
    <t xml:space="preserve">18914975279	</t>
  </si>
  <si>
    <t>[香港]M1酒店(M1 Hotel)(77151759)</t>
  </si>
  <si>
    <t>豪华房-大床&lt;至多8间&gt;&lt;2人入住&gt;</t>
  </si>
  <si>
    <t>li/yilong</t>
  </si>
  <si>
    <t xml:space="preserve">1430201	</t>
  </si>
  <si>
    <t xml:space="preserve">999218915136045	</t>
  </si>
  <si>
    <t>[东莞]维帝客度假公寓(东莞南城店)(88988914)</t>
  </si>
  <si>
    <t>城市工业风&lt;至多8间&gt;&lt;2人入住&gt;</t>
  </si>
  <si>
    <t>孙滔</t>
  </si>
  <si>
    <t xml:space="preserve">750490320	</t>
  </si>
  <si>
    <t xml:space="preserve">999218915167111	</t>
  </si>
  <si>
    <t>[杭州]汉庭优佳酒店(杭州西湖店)(76436463)</t>
  </si>
  <si>
    <t>优佳高级大床房&lt;至多8间&gt;&lt;2人入住&gt;</t>
  </si>
  <si>
    <t>高杨涛</t>
  </si>
  <si>
    <t xml:space="preserve">R3100068094779204001	</t>
  </si>
  <si>
    <t xml:space="preserve">18916149362	</t>
  </si>
  <si>
    <t>[威宁]IU酒店(毕节草海店)(76295438)</t>
  </si>
  <si>
    <t>小U·舒适大床房&lt;至多8间&gt;&lt;2人入住&gt;</t>
  </si>
  <si>
    <t>贾渊</t>
  </si>
  <si>
    <t xml:space="preserve">104715512814	</t>
  </si>
  <si>
    <t xml:space="preserve">18916209130	</t>
  </si>
  <si>
    <t>[无锡]无锡新湖铂尔曼大酒店(81210095)</t>
  </si>
  <si>
    <t>高级大床房&lt;至多8间&gt;&lt;2人入住&gt;</t>
  </si>
  <si>
    <t>秦张波</t>
  </si>
  <si>
    <t xml:space="preserve">7545WI2502;XM	</t>
  </si>
  <si>
    <t xml:space="preserve">18916555753	</t>
  </si>
  <si>
    <t>[象州]尚客优酒店(象州石龙店)(92484233)</t>
  </si>
  <si>
    <t>特惠房(无窗)&lt;至多8间&gt;&lt;2人入住&gt;</t>
  </si>
  <si>
    <t>杨龙</t>
  </si>
  <si>
    <t xml:space="preserve">(THK)YD04364220902214512359;	</t>
  </si>
  <si>
    <t xml:space="preserve">999218917111181	</t>
  </si>
  <si>
    <t>[广州]广东迎宾馆(68606999)</t>
  </si>
  <si>
    <t>碧海楼岭南行政大床房&lt;至多8间&gt;&lt;2人入住&gt;</t>
  </si>
  <si>
    <t>龚利,炉海巍</t>
  </si>
  <si>
    <t xml:space="preserve">(WSG)297960;(WSG)297961;	</t>
  </si>
  <si>
    <t xml:space="preserve">18918379335	</t>
  </si>
  <si>
    <t>[洛阳]格林豪泰快捷酒店(洛阳龙门大道关林火车站店)(80895241)</t>
  </si>
  <si>
    <t>大床房（单窗）&lt;2人入住&gt;</t>
  </si>
  <si>
    <t>徐莹丽</t>
  </si>
  <si>
    <t xml:space="preserve">(GRT)79219130;	</t>
  </si>
  <si>
    <t xml:space="preserve">999218918400715	</t>
  </si>
  <si>
    <t>[宣城]格林豪泰酒店（宣城高铁站国购广场店）(80246308)</t>
  </si>
  <si>
    <t>特惠大床房(无窗)&lt;至多8间&gt;&lt;2人入住&gt;</t>
  </si>
  <si>
    <t>韩兰兰</t>
  </si>
  <si>
    <t xml:space="preserve">(GRT)79219504;	</t>
  </si>
  <si>
    <t xml:space="preserve">18918495656	</t>
  </si>
  <si>
    <t>[香港]香港俪凯酒店(Le Prabelle Hotel)(93874871)</t>
  </si>
  <si>
    <t>豪華房 (大床)&lt;至多8间&gt;&lt;2人入住&gt;</t>
  </si>
  <si>
    <t>WANG/WENJU</t>
  </si>
  <si>
    <t xml:space="preserve">751557992	</t>
  </si>
  <si>
    <t xml:space="preserve">999218919125882	</t>
  </si>
  <si>
    <t>[资溪]尚客优品酒店(资溪全龙影视城店)(92488481)</t>
  </si>
  <si>
    <t>优品双床房&lt;至多8间&gt;&lt;2人入住&gt;</t>
  </si>
  <si>
    <t>徐勇飞</t>
  </si>
  <si>
    <t xml:space="preserve">(THK)YD04630220904191418653;	</t>
  </si>
  <si>
    <t xml:space="preserve">18919146072	</t>
  </si>
  <si>
    <t>[济南]格林豪泰智选酒店(济南高新区孙村店)(80243471)</t>
  </si>
  <si>
    <t>豪华大床房&lt;至多8间&gt;&lt;2人入住&gt;</t>
  </si>
  <si>
    <t>王志远</t>
  </si>
  <si>
    <t xml:space="preserve">(GRT)79232170;	</t>
  </si>
  <si>
    <t>退单</t>
  </si>
  <si>
    <t>，</t>
  </si>
  <si>
    <t xml:space="preserve"> 8460 CNY</t>
  </si>
  <si>
    <t>A220920092513481</t>
  </si>
  <si>
    <t>总计：8460元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</si>
  <si>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</si>
  <si>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</si>
  <si>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</si>
  <si>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</si>
  <si>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</si>
  <si>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</si>
  <si>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</si>
  <si>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</si>
  <si>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</si>
  <si>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</si>
  <si>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</si>
  <si>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</si>
  <si>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</si>
  <si>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</si>
  <si>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</si>
  <si>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</si>
  <si>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</si>
  <si>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</si>
  <si>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</si>
  <si>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2022-09-04</t>
  </si>
  <si>
    <t>2679025</t>
  </si>
  <si>
    <t>格林豪泰智选酒店(济南高新区孙村店)</t>
  </si>
  <si>
    <t>2022-09-05</t>
  </si>
  <si>
    <t>退房日月结</t>
  </si>
  <si>
    <t>235.00</t>
  </si>
  <si>
    <t>RMB</t>
  </si>
  <si>
    <t>0</t>
  </si>
  <si>
    <t>0.00</t>
  </si>
  <si>
    <t>携程汇登国内直连</t>
  </si>
  <si>
    <t>01.011264</t>
  </si>
  <si>
    <t>2022-09-04 19:31:33</t>
  </si>
  <si>
    <t>否</t>
  </si>
  <si>
    <t>广州汇登信息科技有限公司</t>
  </si>
  <si>
    <t>直连</t>
  </si>
  <si>
    <t>中国</t>
  </si>
  <si>
    <t>2679008</t>
  </si>
  <si>
    <t>尚客优品酒店(资溪全龙影视城店)</t>
  </si>
  <si>
    <t>206.00</t>
  </si>
  <si>
    <t>2022-09-04 19:14:22</t>
  </si>
  <si>
    <t>2678555</t>
  </si>
  <si>
    <t>香港俪凯酒店</t>
  </si>
  <si>
    <t>WANG WENJU</t>
  </si>
  <si>
    <t>1069.00</t>
  </si>
  <si>
    <t>2022-09-04 11:02:03</t>
  </si>
  <si>
    <t>2678474</t>
  </si>
  <si>
    <t>格林豪泰酒店（宣城高铁站国购广场店）</t>
  </si>
  <si>
    <t>143.00</t>
  </si>
  <si>
    <t>2022-09-04 09:29:56</t>
  </si>
  <si>
    <t>2678456</t>
  </si>
  <si>
    <t>格林豪泰快捷酒店(洛阳龙门大道关林火车站店)</t>
  </si>
  <si>
    <t>118.00</t>
  </si>
  <si>
    <t>2022-09-04 09:03:09</t>
  </si>
  <si>
    <t>2022-09-03</t>
  </si>
  <si>
    <t>2677599</t>
  </si>
  <si>
    <t>广东迎宾馆</t>
  </si>
  <si>
    <t>1958.00</t>
  </si>
  <si>
    <t>2022-09-03 11:15:38</t>
  </si>
  <si>
    <t>2022-09-02</t>
  </si>
  <si>
    <t>2677064</t>
  </si>
  <si>
    <t>尚客优酒店(象州石龙店)</t>
  </si>
  <si>
    <t>345.00</t>
  </si>
  <si>
    <t>2022-09-02 21:45:15</t>
  </si>
  <si>
    <t>2676878</t>
  </si>
  <si>
    <t>无锡新湖铂尔曼大酒店</t>
  </si>
  <si>
    <t>1036.00</t>
  </si>
  <si>
    <t>2022-09-02 18:15:22</t>
  </si>
  <si>
    <t>2676827</t>
  </si>
  <si>
    <t>IU酒店(毕节草海店)</t>
  </si>
  <si>
    <t>162.00</t>
  </si>
  <si>
    <t>2022-09-02 17:37:53</t>
  </si>
  <si>
    <t>2022-09-01</t>
  </si>
  <si>
    <t>2675986</t>
  </si>
  <si>
    <t>汉庭优佳酒店(杭州西湖店)</t>
  </si>
  <si>
    <t>239.00</t>
  </si>
  <si>
    <t>2022-09-01 23:33:27</t>
  </si>
  <si>
    <t>2675965</t>
  </si>
  <si>
    <t>维帝客度假公寓(东莞南城店)</t>
  </si>
  <si>
    <t>351.00</t>
  </si>
  <si>
    <t>2022-09-01 23:08:42</t>
  </si>
  <si>
    <t>2675851</t>
  </si>
  <si>
    <t>M1酒店</t>
  </si>
  <si>
    <t>li yilong</t>
  </si>
  <si>
    <t>2100.99</t>
  </si>
  <si>
    <t>2022-09-01 21:24:16</t>
  </si>
  <si>
    <t>2022-08-31</t>
  </si>
  <si>
    <t>2674701</t>
  </si>
  <si>
    <t>全季酒店(平湖瑞丰广场店)</t>
  </si>
  <si>
    <t>244.00</t>
  </si>
  <si>
    <t>2022-08-31 22:34:03</t>
  </si>
  <si>
    <t>2022-08-28</t>
  </si>
  <si>
    <t>2671004</t>
  </si>
  <si>
    <t>香城大饭店(花莲店)</t>
  </si>
  <si>
    <t>LIAO HAOJU</t>
  </si>
  <si>
    <t>415.00</t>
  </si>
  <si>
    <t>2022-08-28 15:27:42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</si>
</sst>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44808</v>
      </c>
      <c r="G2" s="6">
        <v>44809</v>
      </c>
      <c r="H2" s="4">
        <v>1</v>
      </c>
      <c r="I2" s="4">
        <v>1</v>
      </c>
      <c r="J2" s="4">
        <v>1</v>
      </c>
      <c r="K2" s="4" t="s">
        <v>30</v>
      </c>
      <c r="L2" s="4">
        <v>415</v>
      </c>
      <c r="M2" s="4">
        <v>415</v>
      </c>
      <c r="N2" s="4" t="s">
        <v>31</v>
      </c>
      <c r="O2" s="4" t="s">
        <v>32</v>
      </c>
      <c r="P2" s="4" t="s">
        <v>33</v>
      </c>
      <c r="Q2" s="4">
        <v>0</v>
      </c>
      <c r="R2" s="7">
        <v>44801</v>
      </c>
      <c r="S2" s="6">
        <v>44824</v>
      </c>
      <c r="T2" s="4" t="s">
        <v>34</v>
      </c>
      <c r="U2" s="4">
        <v>415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44808</v>
      </c>
      <c r="G3" s="6">
        <v>44809</v>
      </c>
      <c r="H3" s="4">
        <v>1</v>
      </c>
      <c r="I3" s="4">
        <v>1</v>
      </c>
      <c r="J3" s="4">
        <v>1</v>
      </c>
      <c r="K3" s="4" t="s">
        <v>30</v>
      </c>
      <c r="L3" s="4">
        <v>244</v>
      </c>
      <c r="M3" s="4">
        <v>244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44804</v>
      </c>
      <c r="S3" s="6">
        <v>44824</v>
      </c>
      <c r="T3" s="4" t="s">
        <v>34</v>
      </c>
      <c r="U3" s="4">
        <v>244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44806</v>
      </c>
      <c r="G4" s="6">
        <v>44809</v>
      </c>
      <c r="H4" s="4">
        <v>1</v>
      </c>
      <c r="I4" s="4">
        <v>3</v>
      </c>
      <c r="J4" s="4">
        <v>3</v>
      </c>
      <c r="K4" s="4" t="s">
        <v>30</v>
      </c>
      <c r="L4" s="4">
        <v>2101</v>
      </c>
      <c r="M4" s="4">
        <v>2101</v>
      </c>
      <c r="N4" s="4" t="s">
        <v>45</v>
      </c>
      <c r="O4" s="4" t="s">
        <v>32</v>
      </c>
      <c r="P4" s="4" t="s">
        <v>33</v>
      </c>
      <c r="Q4" s="4">
        <v>0</v>
      </c>
      <c r="R4" s="7">
        <v>44805</v>
      </c>
      <c r="S4" s="6">
        <v>44824</v>
      </c>
      <c r="T4" s="4" t="s">
        <v>34</v>
      </c>
      <c r="U4" s="4">
        <v>2101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44806</v>
      </c>
      <c r="G5" s="6">
        <v>44809</v>
      </c>
      <c r="H5" s="4">
        <v>1</v>
      </c>
      <c r="I5" s="4">
        <v>3</v>
      </c>
      <c r="J5" s="4">
        <v>3</v>
      </c>
      <c r="K5" s="4" t="s">
        <v>30</v>
      </c>
      <c r="L5" s="4">
        <v>351</v>
      </c>
      <c r="M5" s="4">
        <v>351</v>
      </c>
      <c r="N5" s="4" t="s">
        <v>50</v>
      </c>
      <c r="O5" s="4" t="s">
        <v>32</v>
      </c>
      <c r="P5" s="4" t="s">
        <v>33</v>
      </c>
      <c r="Q5" s="4">
        <v>0</v>
      </c>
      <c r="R5" s="7">
        <v>44805</v>
      </c>
      <c r="S5" s="6">
        <v>44824</v>
      </c>
      <c r="T5" s="4" t="s">
        <v>34</v>
      </c>
      <c r="U5" s="4">
        <v>351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44808</v>
      </c>
      <c r="G6" s="6">
        <v>44809</v>
      </c>
      <c r="H6" s="4">
        <v>1</v>
      </c>
      <c r="I6" s="4">
        <v>1</v>
      </c>
      <c r="J6" s="4">
        <v>1</v>
      </c>
      <c r="K6" s="4" t="s">
        <v>30</v>
      </c>
      <c r="L6" s="4">
        <v>239</v>
      </c>
      <c r="M6" s="4">
        <v>239</v>
      </c>
      <c r="N6" s="4" t="s">
        <v>55</v>
      </c>
      <c r="O6" s="4" t="s">
        <v>32</v>
      </c>
      <c r="P6" s="4" t="s">
        <v>33</v>
      </c>
      <c r="Q6" s="4">
        <v>0</v>
      </c>
      <c r="R6" s="7">
        <v>44805</v>
      </c>
      <c r="S6" s="6">
        <v>44824</v>
      </c>
      <c r="T6" s="4" t="s">
        <v>34</v>
      </c>
      <c r="U6" s="4">
        <v>239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44807</v>
      </c>
      <c r="G7" s="6">
        <v>44809</v>
      </c>
      <c r="H7" s="4">
        <v>1</v>
      </c>
      <c r="I7" s="4">
        <v>2</v>
      </c>
      <c r="J7" s="4">
        <v>2</v>
      </c>
      <c r="K7" s="4" t="s">
        <v>30</v>
      </c>
      <c r="L7" s="4">
        <v>162</v>
      </c>
      <c r="M7" s="4">
        <v>162</v>
      </c>
      <c r="N7" s="4" t="s">
        <v>60</v>
      </c>
      <c r="O7" s="4" t="s">
        <v>32</v>
      </c>
      <c r="P7" s="4" t="s">
        <v>33</v>
      </c>
      <c r="Q7" s="4">
        <v>0</v>
      </c>
      <c r="R7" s="7">
        <v>44806</v>
      </c>
      <c r="S7" s="6">
        <v>44824</v>
      </c>
      <c r="T7" s="4" t="s">
        <v>34</v>
      </c>
      <c r="U7" s="4">
        <v>162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44807</v>
      </c>
      <c r="G8" s="6">
        <v>44809</v>
      </c>
      <c r="H8" s="4">
        <v>1</v>
      </c>
      <c r="I8" s="4">
        <v>2</v>
      </c>
      <c r="J8" s="4">
        <v>2</v>
      </c>
      <c r="K8" s="4" t="s">
        <v>30</v>
      </c>
      <c r="L8" s="4">
        <v>1036</v>
      </c>
      <c r="M8" s="4">
        <v>1036</v>
      </c>
      <c r="N8" s="4" t="s">
        <v>65</v>
      </c>
      <c r="O8" s="4" t="s">
        <v>32</v>
      </c>
      <c r="P8" s="4" t="s">
        <v>33</v>
      </c>
      <c r="Q8" s="4">
        <v>0</v>
      </c>
      <c r="R8" s="7">
        <v>44806</v>
      </c>
      <c r="S8" s="6">
        <v>44824</v>
      </c>
      <c r="T8" s="4" t="s">
        <v>34</v>
      </c>
      <c r="U8" s="4">
        <v>1036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44806</v>
      </c>
      <c r="G9" s="6">
        <v>44809</v>
      </c>
      <c r="H9" s="4">
        <v>1</v>
      </c>
      <c r="I9" s="4">
        <v>3</v>
      </c>
      <c r="J9" s="4">
        <v>3</v>
      </c>
      <c r="K9" s="4" t="s">
        <v>30</v>
      </c>
      <c r="L9" s="4">
        <v>345</v>
      </c>
      <c r="M9" s="4">
        <v>345</v>
      </c>
      <c r="N9" s="4" t="s">
        <v>70</v>
      </c>
      <c r="O9" s="4" t="s">
        <v>32</v>
      </c>
      <c r="P9" s="4" t="s">
        <v>33</v>
      </c>
      <c r="Q9" s="4">
        <v>0</v>
      </c>
      <c r="R9" s="7">
        <v>44806</v>
      </c>
      <c r="S9" s="6">
        <v>44824</v>
      </c>
      <c r="T9" s="4" t="s">
        <v>34</v>
      </c>
      <c r="U9" s="4">
        <v>345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44807</v>
      </c>
      <c r="G10" s="6">
        <v>44809</v>
      </c>
      <c r="H10" s="4">
        <v>2</v>
      </c>
      <c r="I10" s="4">
        <v>2</v>
      </c>
      <c r="J10" s="4">
        <v>4</v>
      </c>
      <c r="K10" s="4" t="s">
        <v>30</v>
      </c>
      <c r="L10" s="4">
        <v>1958</v>
      </c>
      <c r="M10" s="4">
        <v>1958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44807</v>
      </c>
      <c r="S10" s="6">
        <v>44824</v>
      </c>
      <c r="T10" s="4" t="s">
        <v>34</v>
      </c>
      <c r="U10" s="4">
        <v>1958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44808</v>
      </c>
      <c r="G11" s="6">
        <v>44809</v>
      </c>
      <c r="H11" s="4">
        <v>1</v>
      </c>
      <c r="I11" s="4">
        <v>1</v>
      </c>
      <c r="J11" s="4">
        <v>1</v>
      </c>
      <c r="K11" s="4" t="s">
        <v>30</v>
      </c>
      <c r="L11" s="4">
        <v>118</v>
      </c>
      <c r="M11" s="4">
        <v>118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44808</v>
      </c>
      <c r="S11" s="6">
        <v>44824</v>
      </c>
      <c r="T11" s="4" t="s">
        <v>34</v>
      </c>
      <c r="U11" s="4">
        <v>118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44808</v>
      </c>
      <c r="G12" s="6">
        <v>44809</v>
      </c>
      <c r="H12" s="4">
        <v>1</v>
      </c>
      <c r="I12" s="4">
        <v>1</v>
      </c>
      <c r="J12" s="4">
        <v>1</v>
      </c>
      <c r="K12" s="4" t="s">
        <v>30</v>
      </c>
      <c r="L12" s="4">
        <v>143</v>
      </c>
      <c r="M12" s="4">
        <v>143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44808</v>
      </c>
      <c r="S12" s="6">
        <v>44824</v>
      </c>
      <c r="T12" s="4" t="s">
        <v>34</v>
      </c>
      <c r="U12" s="4">
        <v>143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44808</v>
      </c>
      <c r="G13" s="6">
        <v>44809</v>
      </c>
      <c r="H13" s="4">
        <v>1</v>
      </c>
      <c r="I13" s="4">
        <v>1</v>
      </c>
      <c r="J13" s="4">
        <v>1</v>
      </c>
      <c r="K13" s="4" t="s">
        <v>30</v>
      </c>
      <c r="L13" s="4">
        <v>1069</v>
      </c>
      <c r="M13" s="4">
        <v>1069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44808</v>
      </c>
      <c r="S13" s="6">
        <v>44824</v>
      </c>
      <c r="T13" s="4" t="s">
        <v>34</v>
      </c>
      <c r="U13" s="4">
        <v>1069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44808</v>
      </c>
      <c r="G14" s="6">
        <v>44809</v>
      </c>
      <c r="H14" s="4">
        <v>1</v>
      </c>
      <c r="I14" s="4">
        <v>1</v>
      </c>
      <c r="J14" s="4">
        <v>1</v>
      </c>
      <c r="K14" s="4" t="s">
        <v>30</v>
      </c>
      <c r="L14" s="4">
        <v>206</v>
      </c>
      <c r="M14" s="4">
        <v>206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44808</v>
      </c>
      <c r="S14" s="6">
        <v>44824</v>
      </c>
      <c r="T14" s="4" t="s">
        <v>34</v>
      </c>
      <c r="U14" s="4">
        <v>206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44808</v>
      </c>
      <c r="G15" s="6">
        <v>44809</v>
      </c>
      <c r="H15" s="4">
        <v>1</v>
      </c>
      <c r="I15" s="4">
        <v>1</v>
      </c>
      <c r="J15" s="4">
        <v>1</v>
      </c>
      <c r="K15" s="4" t="s">
        <v>30</v>
      </c>
      <c r="L15" s="4">
        <v>235</v>
      </c>
      <c r="M15" s="4">
        <v>235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44808</v>
      </c>
      <c r="S15" s="6">
        <v>44824</v>
      </c>
      <c r="T15" s="4" t="s">
        <v>34</v>
      </c>
      <c r="U15" s="4">
        <v>235</v>
      </c>
      <c r="V15" s="4">
        <v>0</v>
      </c>
      <c r="W15" s="4">
        <v>0</v>
      </c>
      <c r="X15" s="4" t="s">
        <v>35</v>
      </c>
      <c r="Y15" s="4" t="s">
        <v>101</v>
      </c>
    </row>
    <row r="16" s="4" customFormat="1" spans="1:25">
      <c r="A16" s="4" t="s">
        <v>57</v>
      </c>
      <c r="B16" s="4" t="s">
        <v>26</v>
      </c>
      <c r="C16" s="4" t="s">
        <v>102</v>
      </c>
      <c r="D16" s="4" t="s">
        <v>58</v>
      </c>
      <c r="E16" s="4" t="s">
        <v>59</v>
      </c>
      <c r="F16" s="6">
        <v>44807</v>
      </c>
      <c r="G16" s="6">
        <v>44809</v>
      </c>
      <c r="H16" s="4">
        <v>1</v>
      </c>
      <c r="I16" s="4">
        <v>2</v>
      </c>
      <c r="J16" s="4">
        <v>2</v>
      </c>
      <c r="K16" s="4" t="s">
        <v>30</v>
      </c>
      <c r="L16" s="4">
        <v>-162</v>
      </c>
      <c r="M16" s="4">
        <v>-162</v>
      </c>
      <c r="N16" s="4" t="s">
        <v>60</v>
      </c>
      <c r="O16" s="4" t="s">
        <v>32</v>
      </c>
      <c r="P16" s="4" t="s">
        <v>33</v>
      </c>
      <c r="Q16" s="4">
        <v>0</v>
      </c>
      <c r="R16" s="7">
        <v>44806</v>
      </c>
      <c r="S16" s="6">
        <v>44824</v>
      </c>
      <c r="T16" s="4" t="s">
        <v>34</v>
      </c>
      <c r="U16" s="4">
        <v>-162</v>
      </c>
      <c r="V16" s="4">
        <v>0</v>
      </c>
      <c r="W16" s="4">
        <v>0</v>
      </c>
      <c r="X16" s="4" t="s">
        <v>35</v>
      </c>
      <c r="Y16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18890115679</v>
      </c>
      <c r="B2" s="6">
        <v>44808</v>
      </c>
      <c r="C2" s="6">
        <v>44809</v>
      </c>
      <c r="D2" s="4">
        <v>415</v>
      </c>
      <c r="E2" s="4" t="str">
        <f>VLOOKUP(A2,HOP!A:L,12,0)</f>
        <v>415.00</v>
      </c>
      <c r="F2" s="4" t="str">
        <f>VLOOKUP(A2,HOP!A:C,3,0)</f>
        <v>2671004</v>
      </c>
      <c r="G2" s="4">
        <f>D2-E2</f>
        <v>0</v>
      </c>
      <c r="H2" s="4" t="str">
        <f>$H$1&amp;F2</f>
        <v>，2671004</v>
      </c>
      <c r="I2" s="4" t="str">
        <f>VLOOKUP(A2,HOP!A:U,21,0)</f>
        <v>直连</v>
      </c>
    </row>
    <row r="3" s="4" customFormat="1" spans="1:9">
      <c r="A3" s="5">
        <v>18913484717</v>
      </c>
      <c r="B3" s="6">
        <v>44808</v>
      </c>
      <c r="C3" s="6">
        <v>44809</v>
      </c>
      <c r="D3" s="4">
        <v>244</v>
      </c>
      <c r="E3" s="4" t="str">
        <f>VLOOKUP(A3,HOP!A:L,12,0)</f>
        <v>244.00</v>
      </c>
      <c r="F3" s="4" t="str">
        <f>VLOOKUP(A3,HOP!A:C,3,0)</f>
        <v>2674701</v>
      </c>
      <c r="G3" s="4">
        <f t="shared" ref="G3:G15" si="0">D3-E3</f>
        <v>0</v>
      </c>
      <c r="H3" s="4" t="str">
        <f t="shared" ref="H3:H15" si="1">$H$1&amp;F3</f>
        <v>，2674701</v>
      </c>
      <c r="I3" s="4" t="str">
        <f>VLOOKUP(A3,HOP!A:U,21,0)</f>
        <v>直连</v>
      </c>
    </row>
    <row r="4" s="4" customFormat="1" spans="1:9">
      <c r="A4" s="5">
        <v>18914975279</v>
      </c>
      <c r="B4" s="6">
        <v>44806</v>
      </c>
      <c r="C4" s="6">
        <v>44809</v>
      </c>
      <c r="D4" s="4">
        <v>2101</v>
      </c>
      <c r="E4" s="4" t="str">
        <f>VLOOKUP(A4,HOP!A:L,12,0)</f>
        <v>2100.99</v>
      </c>
      <c r="F4" s="4" t="str">
        <f>VLOOKUP(A4,HOP!A:C,3,0)</f>
        <v>2675851</v>
      </c>
      <c r="G4" s="4">
        <f t="shared" si="0"/>
        <v>0.0100000000002183</v>
      </c>
      <c r="H4" s="4" t="str">
        <f t="shared" si="1"/>
        <v>，2675851</v>
      </c>
      <c r="I4" s="4" t="str">
        <f>VLOOKUP(A4,HOP!A:U,21,0)</f>
        <v>直连</v>
      </c>
    </row>
    <row r="5" s="4" customFormat="1" spans="1:9">
      <c r="A5" s="5">
        <v>999218915136045</v>
      </c>
      <c r="B5" s="6">
        <v>44806</v>
      </c>
      <c r="C5" s="6">
        <v>44809</v>
      </c>
      <c r="D5" s="4">
        <v>351</v>
      </c>
      <c r="E5" s="4" t="str">
        <f>VLOOKUP(A5,HOP!A:L,12,0)</f>
        <v>351.00</v>
      </c>
      <c r="F5" s="4" t="str">
        <f>VLOOKUP(A5,HOP!A:C,3,0)</f>
        <v>2675965</v>
      </c>
      <c r="G5" s="4">
        <f t="shared" si="0"/>
        <v>0</v>
      </c>
      <c r="H5" s="4" t="str">
        <f t="shared" si="1"/>
        <v>，2675965</v>
      </c>
      <c r="I5" s="4" t="str">
        <f>VLOOKUP(A5,HOP!A:U,21,0)</f>
        <v>直连</v>
      </c>
    </row>
    <row r="6" s="4" customFormat="1" spans="1:9">
      <c r="A6" s="5">
        <v>999218915167111</v>
      </c>
      <c r="B6" s="6">
        <v>44808</v>
      </c>
      <c r="C6" s="6">
        <v>44809</v>
      </c>
      <c r="D6" s="4">
        <v>239</v>
      </c>
      <c r="E6" s="4" t="str">
        <f>VLOOKUP(A6,HOP!A:L,12,0)</f>
        <v>239.00</v>
      </c>
      <c r="F6" s="4" t="str">
        <f>VLOOKUP(A6,HOP!A:C,3,0)</f>
        <v>2675986</v>
      </c>
      <c r="G6" s="4">
        <f t="shared" si="0"/>
        <v>0</v>
      </c>
      <c r="H6" s="4" t="str">
        <f t="shared" si="1"/>
        <v>，2675986</v>
      </c>
      <c r="I6" s="4" t="str">
        <f>VLOOKUP(A6,HOP!A:U,21,0)</f>
        <v>直连</v>
      </c>
    </row>
    <row r="7" s="4" customFormat="1" hidden="1" spans="1:9">
      <c r="A7" s="5">
        <v>18916149362</v>
      </c>
      <c r="B7" s="6">
        <v>44807</v>
      </c>
      <c r="C7" s="6">
        <v>44809</v>
      </c>
      <c r="D7" s="4">
        <v>0</v>
      </c>
      <c r="E7" s="4" t="str">
        <f>VLOOKUP(A7,HOP!A:L,12,0)</f>
        <v>162.00</v>
      </c>
      <c r="F7" s="4" t="str">
        <f>VLOOKUP(A7,HOP!A:C,3,0)</f>
        <v>2676827</v>
      </c>
      <c r="G7" s="4">
        <f t="shared" si="0"/>
        <v>-162</v>
      </c>
      <c r="H7" s="4" t="str">
        <f t="shared" si="1"/>
        <v>，2676827</v>
      </c>
      <c r="I7" s="4" t="str">
        <f>VLOOKUP(A7,HOP!A:U,21,0)</f>
        <v>直连</v>
      </c>
    </row>
    <row r="8" s="4" customFormat="1" spans="1:9">
      <c r="A8" s="5">
        <v>18916209130</v>
      </c>
      <c r="B8" s="6">
        <v>44807</v>
      </c>
      <c r="C8" s="6">
        <v>44809</v>
      </c>
      <c r="D8" s="4">
        <v>1036</v>
      </c>
      <c r="E8" s="4" t="str">
        <f>VLOOKUP(A8,HOP!A:L,12,0)</f>
        <v>1036.00</v>
      </c>
      <c r="F8" s="4" t="str">
        <f>VLOOKUP(A8,HOP!A:C,3,0)</f>
        <v>2676878</v>
      </c>
      <c r="G8" s="4">
        <f t="shared" si="0"/>
        <v>0</v>
      </c>
      <c r="H8" s="4" t="str">
        <f t="shared" si="1"/>
        <v>，2676878</v>
      </c>
      <c r="I8" s="4" t="str">
        <f>VLOOKUP(A8,HOP!A:U,21,0)</f>
        <v>直连</v>
      </c>
    </row>
    <row r="9" s="4" customFormat="1" spans="1:9">
      <c r="A9" s="5">
        <v>18916555753</v>
      </c>
      <c r="B9" s="6">
        <v>44806</v>
      </c>
      <c r="C9" s="6">
        <v>44809</v>
      </c>
      <c r="D9" s="4">
        <v>345</v>
      </c>
      <c r="E9" s="4" t="str">
        <f>VLOOKUP(A9,HOP!A:L,12,0)</f>
        <v>345.00</v>
      </c>
      <c r="F9" s="4" t="str">
        <f>VLOOKUP(A9,HOP!A:C,3,0)</f>
        <v>2677064</v>
      </c>
      <c r="G9" s="4">
        <f t="shared" si="0"/>
        <v>0</v>
      </c>
      <c r="H9" s="4" t="str">
        <f t="shared" si="1"/>
        <v>，2677064</v>
      </c>
      <c r="I9" s="4" t="str">
        <f>VLOOKUP(A9,HOP!A:U,21,0)</f>
        <v>直连</v>
      </c>
    </row>
    <row r="10" s="4" customFormat="1" spans="1:9">
      <c r="A10" s="5">
        <v>999218917111181</v>
      </c>
      <c r="B10" s="6">
        <v>44807</v>
      </c>
      <c r="C10" s="6">
        <v>44809</v>
      </c>
      <c r="D10" s="4">
        <v>1958</v>
      </c>
      <c r="E10" s="4" t="str">
        <f>VLOOKUP(A10,HOP!A:L,12,0)</f>
        <v>1958.00</v>
      </c>
      <c r="F10" s="4" t="str">
        <f>VLOOKUP(A10,HOP!A:C,3,0)</f>
        <v>2677599</v>
      </c>
      <c r="G10" s="4">
        <f t="shared" si="0"/>
        <v>0</v>
      </c>
      <c r="H10" s="4" t="str">
        <f t="shared" si="1"/>
        <v>，2677599</v>
      </c>
      <c r="I10" s="4" t="str">
        <f>VLOOKUP(A10,HOP!A:U,21,0)</f>
        <v>直连</v>
      </c>
    </row>
    <row r="11" s="4" customFormat="1" spans="1:9">
      <c r="A11" s="5">
        <v>18918379335</v>
      </c>
      <c r="B11" s="6">
        <v>44808</v>
      </c>
      <c r="C11" s="6">
        <v>44809</v>
      </c>
      <c r="D11" s="4">
        <v>118</v>
      </c>
      <c r="E11" s="4" t="str">
        <f>VLOOKUP(A11,HOP!A:L,12,0)</f>
        <v>118.00</v>
      </c>
      <c r="F11" s="4" t="str">
        <f>VLOOKUP(A11,HOP!A:C,3,0)</f>
        <v>2678456</v>
      </c>
      <c r="G11" s="4">
        <f t="shared" si="0"/>
        <v>0</v>
      </c>
      <c r="H11" s="4" t="str">
        <f t="shared" si="1"/>
        <v>，2678456</v>
      </c>
      <c r="I11" s="4" t="str">
        <f>VLOOKUP(A11,HOP!A:U,21,0)</f>
        <v>直连</v>
      </c>
    </row>
    <row r="12" s="4" customFormat="1" spans="1:9">
      <c r="A12" s="5">
        <v>999218918400715</v>
      </c>
      <c r="B12" s="6">
        <v>44808</v>
      </c>
      <c r="C12" s="6">
        <v>44809</v>
      </c>
      <c r="D12" s="4">
        <v>143</v>
      </c>
      <c r="E12" s="4" t="str">
        <f>VLOOKUP(A12,HOP!A:L,12,0)</f>
        <v>143.00</v>
      </c>
      <c r="F12" s="4" t="str">
        <f>VLOOKUP(A12,HOP!A:C,3,0)</f>
        <v>2678474</v>
      </c>
      <c r="G12" s="4">
        <f t="shared" si="0"/>
        <v>0</v>
      </c>
      <c r="H12" s="4" t="str">
        <f t="shared" si="1"/>
        <v>，2678474</v>
      </c>
      <c r="I12" s="4" t="str">
        <f>VLOOKUP(A12,HOP!A:U,21,0)</f>
        <v>直连</v>
      </c>
    </row>
    <row r="13" s="4" customFormat="1" spans="1:9">
      <c r="A13" s="5">
        <v>18918495656</v>
      </c>
      <c r="B13" s="6">
        <v>44808</v>
      </c>
      <c r="C13" s="6">
        <v>44809</v>
      </c>
      <c r="D13" s="4">
        <v>1069</v>
      </c>
      <c r="E13" s="4" t="str">
        <f>VLOOKUP(A13,HOP!A:L,12,0)</f>
        <v>1069.00</v>
      </c>
      <c r="F13" s="4" t="str">
        <f>VLOOKUP(A13,HOP!A:C,3,0)</f>
        <v>2678555</v>
      </c>
      <c r="G13" s="4">
        <f t="shared" si="0"/>
        <v>0</v>
      </c>
      <c r="H13" s="4" t="str">
        <f t="shared" si="1"/>
        <v>，2678555</v>
      </c>
      <c r="I13" s="4" t="str">
        <f>VLOOKUP(A13,HOP!A:U,21,0)</f>
        <v>直连</v>
      </c>
    </row>
    <row r="14" s="4" customFormat="1" spans="1:9">
      <c r="A14" s="5">
        <v>999218919125882</v>
      </c>
      <c r="B14" s="6">
        <v>44808</v>
      </c>
      <c r="C14" s="6">
        <v>44809</v>
      </c>
      <c r="D14" s="4">
        <v>206</v>
      </c>
      <c r="E14" s="4" t="str">
        <f>VLOOKUP(A14,HOP!A:L,12,0)</f>
        <v>206.00</v>
      </c>
      <c r="F14" s="4" t="str">
        <f>VLOOKUP(A14,HOP!A:C,3,0)</f>
        <v>2679008</v>
      </c>
      <c r="G14" s="4">
        <f t="shared" si="0"/>
        <v>0</v>
      </c>
      <c r="H14" s="4" t="str">
        <f t="shared" si="1"/>
        <v>，2679008</v>
      </c>
      <c r="I14" s="4" t="str">
        <f>VLOOKUP(A14,HOP!A:U,21,0)</f>
        <v>直连</v>
      </c>
    </row>
    <row r="15" s="4" customFormat="1" spans="1:9">
      <c r="A15" s="5">
        <v>18919146072</v>
      </c>
      <c r="B15" s="6">
        <v>44808</v>
      </c>
      <c r="C15" s="6">
        <v>44809</v>
      </c>
      <c r="D15" s="4">
        <v>235</v>
      </c>
      <c r="E15" s="4" t="str">
        <f>VLOOKUP(A15,HOP!A:L,12,0)</f>
        <v>235.00</v>
      </c>
      <c r="F15" s="4" t="str">
        <f>VLOOKUP(A15,HOP!A:C,3,0)</f>
        <v>2679025</v>
      </c>
      <c r="G15" s="4">
        <f t="shared" si="0"/>
        <v>0</v>
      </c>
      <c r="H15" s="4" t="str">
        <f t="shared" si="1"/>
        <v>，2679025</v>
      </c>
      <c r="I15" s="4" t="str">
        <f>VLOOKUP(A15,HOP!A:U,21,0)</f>
        <v>直连</v>
      </c>
    </row>
    <row r="17" spans="4:4">
      <c r="D17" s="4">
        <f>SUM(D2:D16)</f>
        <v>8460</v>
      </c>
    </row>
    <row r="18" spans="4:4">
      <c r="D18" s="4" t="s">
        <v>104</v>
      </c>
    </row>
    <row r="23" spans="1:1">
      <c r="A23" s="4" t="s">
        <v>105</v>
      </c>
    </row>
    <row r="24" spans="1:1">
      <c r="A24" s="4" t="s">
        <v>106</v>
      </c>
    </row>
  </sheetData>
  <autoFilter ref="A1:X15">
    <filterColumn colId="3">
      <filters>
        <filter val="351"/>
        <filter val="2101"/>
        <filter val="143"/>
        <filter val="244"/>
        <filter val="235"/>
        <filter val="345"/>
        <filter val="415"/>
        <filter val="206"/>
        <filter val="1036"/>
        <filter val="118"/>
        <filter val="1958"/>
        <filter val="239"/>
        <filter val="10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H29" sqref="H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18919146072</v>
      </c>
      <c r="B2" s="1" t="s">
        <v>126</v>
      </c>
      <c r="C2" s="1" t="s">
        <v>127</v>
      </c>
      <c r="D2" s="1" t="s">
        <v>128</v>
      </c>
      <c r="E2" s="1" t="s">
        <v>100</v>
      </c>
      <c r="F2" s="1" t="s">
        <v>126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999218919125882</v>
      </c>
      <c r="B3" s="1" t="s">
        <v>126</v>
      </c>
      <c r="C3" s="1" t="s">
        <v>142</v>
      </c>
      <c r="D3" s="1" t="s">
        <v>143</v>
      </c>
      <c r="E3" s="1" t="s">
        <v>95</v>
      </c>
      <c r="F3" s="1" t="s">
        <v>126</v>
      </c>
      <c r="G3" s="1" t="s">
        <v>129</v>
      </c>
      <c r="H3" s="1" t="s">
        <v>130</v>
      </c>
      <c r="I3" s="1" t="s">
        <v>144</v>
      </c>
      <c r="J3" s="1" t="s">
        <v>132</v>
      </c>
      <c r="K3" s="1" t="s">
        <v>144</v>
      </c>
      <c r="L3" s="1" t="s">
        <v>144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145</v>
      </c>
      <c r="S3" s="1" t="s">
        <v>138</v>
      </c>
      <c r="T3" s="1" t="s">
        <v>139</v>
      </c>
      <c r="U3" s="1" t="s">
        <v>140</v>
      </c>
      <c r="V3" s="1" t="s">
        <v>141</v>
      </c>
    </row>
    <row r="4" s="1" customFormat="1" spans="1:22">
      <c r="A4" s="3">
        <v>18918495656</v>
      </c>
      <c r="B4" s="1" t="s">
        <v>126</v>
      </c>
      <c r="C4" s="1" t="s">
        <v>146</v>
      </c>
      <c r="D4" s="1" t="s">
        <v>147</v>
      </c>
      <c r="E4" s="1" t="s">
        <v>148</v>
      </c>
      <c r="F4" s="1" t="s">
        <v>126</v>
      </c>
      <c r="G4" s="1" t="s">
        <v>129</v>
      </c>
      <c r="H4" s="1" t="s">
        <v>130</v>
      </c>
      <c r="I4" s="1" t="s">
        <v>149</v>
      </c>
      <c r="J4" s="1" t="s">
        <v>132</v>
      </c>
      <c r="K4" s="1" t="s">
        <v>149</v>
      </c>
      <c r="L4" s="1" t="s">
        <v>149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150</v>
      </c>
      <c r="S4" s="1" t="s">
        <v>138</v>
      </c>
      <c r="T4" s="1" t="s">
        <v>139</v>
      </c>
      <c r="U4" s="1" t="s">
        <v>140</v>
      </c>
      <c r="V4" s="1" t="s">
        <v>141</v>
      </c>
    </row>
    <row r="5" s="1" customFormat="1" spans="1:22">
      <c r="A5" s="3">
        <v>999218918400715</v>
      </c>
      <c r="B5" s="1" t="s">
        <v>126</v>
      </c>
      <c r="C5" s="1" t="s">
        <v>151</v>
      </c>
      <c r="D5" s="1" t="s">
        <v>152</v>
      </c>
      <c r="E5" s="1" t="s">
        <v>85</v>
      </c>
      <c r="F5" s="1" t="s">
        <v>126</v>
      </c>
      <c r="G5" s="1" t="s">
        <v>129</v>
      </c>
      <c r="H5" s="1" t="s">
        <v>130</v>
      </c>
      <c r="I5" s="1" t="s">
        <v>153</v>
      </c>
      <c r="J5" s="1" t="s">
        <v>132</v>
      </c>
      <c r="K5" s="1" t="s">
        <v>153</v>
      </c>
      <c r="L5" s="1" t="s">
        <v>153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154</v>
      </c>
      <c r="S5" s="1" t="s">
        <v>138</v>
      </c>
      <c r="T5" s="1" t="s">
        <v>139</v>
      </c>
      <c r="U5" s="1" t="s">
        <v>140</v>
      </c>
      <c r="V5" s="1" t="s">
        <v>141</v>
      </c>
    </row>
    <row r="6" s="1" customFormat="1" spans="1:22">
      <c r="A6" s="3">
        <v>18918379335</v>
      </c>
      <c r="B6" s="1" t="s">
        <v>126</v>
      </c>
      <c r="C6" s="1" t="s">
        <v>155</v>
      </c>
      <c r="D6" s="1" t="s">
        <v>156</v>
      </c>
      <c r="E6" s="1" t="s">
        <v>80</v>
      </c>
      <c r="F6" s="1" t="s">
        <v>126</v>
      </c>
      <c r="G6" s="1" t="s">
        <v>129</v>
      </c>
      <c r="H6" s="1" t="s">
        <v>130</v>
      </c>
      <c r="I6" s="1" t="s">
        <v>157</v>
      </c>
      <c r="J6" s="1" t="s">
        <v>132</v>
      </c>
      <c r="K6" s="1" t="s">
        <v>157</v>
      </c>
      <c r="L6" s="1" t="s">
        <v>157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158</v>
      </c>
      <c r="S6" s="1" t="s">
        <v>138</v>
      </c>
      <c r="T6" s="1" t="s">
        <v>139</v>
      </c>
      <c r="U6" s="1" t="s">
        <v>140</v>
      </c>
      <c r="V6" s="1" t="s">
        <v>141</v>
      </c>
    </row>
    <row r="7" s="1" customFormat="1" spans="1:22">
      <c r="A7" s="3">
        <v>999218917111181</v>
      </c>
      <c r="B7" s="1" t="s">
        <v>159</v>
      </c>
      <c r="C7" s="1" t="s">
        <v>160</v>
      </c>
      <c r="D7" s="1" t="s">
        <v>161</v>
      </c>
      <c r="E7" s="1" t="s">
        <v>75</v>
      </c>
      <c r="F7" s="1" t="s">
        <v>159</v>
      </c>
      <c r="G7" s="1" t="s">
        <v>129</v>
      </c>
      <c r="H7" s="1" t="s">
        <v>130</v>
      </c>
      <c r="I7" s="1" t="s">
        <v>162</v>
      </c>
      <c r="J7" s="1" t="s">
        <v>132</v>
      </c>
      <c r="K7" s="1" t="s">
        <v>162</v>
      </c>
      <c r="L7" s="1" t="s">
        <v>162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163</v>
      </c>
      <c r="S7" s="1" t="s">
        <v>138</v>
      </c>
      <c r="T7" s="1" t="s">
        <v>139</v>
      </c>
      <c r="U7" s="1" t="s">
        <v>140</v>
      </c>
      <c r="V7" s="1" t="s">
        <v>141</v>
      </c>
    </row>
    <row r="8" s="1" customFormat="1" spans="1:22">
      <c r="A8" s="3">
        <v>18916555753</v>
      </c>
      <c r="B8" s="1" t="s">
        <v>164</v>
      </c>
      <c r="C8" s="1" t="s">
        <v>165</v>
      </c>
      <c r="D8" s="1" t="s">
        <v>166</v>
      </c>
      <c r="E8" s="1" t="s">
        <v>70</v>
      </c>
      <c r="F8" s="1" t="s">
        <v>164</v>
      </c>
      <c r="G8" s="1" t="s">
        <v>129</v>
      </c>
      <c r="H8" s="1" t="s">
        <v>130</v>
      </c>
      <c r="I8" s="1" t="s">
        <v>167</v>
      </c>
      <c r="J8" s="1" t="s">
        <v>132</v>
      </c>
      <c r="K8" s="1" t="s">
        <v>167</v>
      </c>
      <c r="L8" s="1" t="s">
        <v>167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168</v>
      </c>
      <c r="S8" s="1" t="s">
        <v>138</v>
      </c>
      <c r="T8" s="1" t="s">
        <v>139</v>
      </c>
      <c r="U8" s="1" t="s">
        <v>140</v>
      </c>
      <c r="V8" s="1" t="s">
        <v>141</v>
      </c>
    </row>
    <row r="9" s="1" customFormat="1" spans="1:22">
      <c r="A9" s="3">
        <v>18916209130</v>
      </c>
      <c r="B9" s="1" t="s">
        <v>164</v>
      </c>
      <c r="C9" s="1" t="s">
        <v>169</v>
      </c>
      <c r="D9" s="1" t="s">
        <v>170</v>
      </c>
      <c r="E9" s="1" t="s">
        <v>65</v>
      </c>
      <c r="F9" s="1" t="s">
        <v>159</v>
      </c>
      <c r="G9" s="1" t="s">
        <v>129</v>
      </c>
      <c r="H9" s="1" t="s">
        <v>130</v>
      </c>
      <c r="I9" s="1" t="s">
        <v>171</v>
      </c>
      <c r="J9" s="1" t="s">
        <v>132</v>
      </c>
      <c r="K9" s="1" t="s">
        <v>171</v>
      </c>
      <c r="L9" s="1" t="s">
        <v>171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172</v>
      </c>
      <c r="S9" s="1" t="s">
        <v>138</v>
      </c>
      <c r="T9" s="1" t="s">
        <v>139</v>
      </c>
      <c r="U9" s="1" t="s">
        <v>140</v>
      </c>
      <c r="V9" s="1" t="s">
        <v>141</v>
      </c>
    </row>
    <row r="10" s="1" customFormat="1" spans="1:22">
      <c r="A10" s="3">
        <v>18916149362</v>
      </c>
      <c r="B10" s="1" t="s">
        <v>164</v>
      </c>
      <c r="C10" s="1" t="s">
        <v>173</v>
      </c>
      <c r="D10" s="1" t="s">
        <v>174</v>
      </c>
      <c r="E10" s="1" t="s">
        <v>60</v>
      </c>
      <c r="F10" s="1" t="s">
        <v>159</v>
      </c>
      <c r="G10" s="1" t="s">
        <v>129</v>
      </c>
      <c r="H10" s="1" t="s">
        <v>130</v>
      </c>
      <c r="I10" s="1" t="s">
        <v>175</v>
      </c>
      <c r="J10" s="1" t="s">
        <v>132</v>
      </c>
      <c r="K10" s="1" t="s">
        <v>175</v>
      </c>
      <c r="L10" s="1" t="s">
        <v>175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176</v>
      </c>
      <c r="S10" s="1" t="s">
        <v>138</v>
      </c>
      <c r="T10" s="1" t="s">
        <v>139</v>
      </c>
      <c r="U10" s="1" t="s">
        <v>140</v>
      </c>
      <c r="V10" s="1" t="s">
        <v>141</v>
      </c>
    </row>
    <row r="11" s="1" customFormat="1" spans="1:22">
      <c r="A11" s="3">
        <v>999218915167111</v>
      </c>
      <c r="B11" s="1" t="s">
        <v>177</v>
      </c>
      <c r="C11" s="1" t="s">
        <v>178</v>
      </c>
      <c r="D11" s="1" t="s">
        <v>179</v>
      </c>
      <c r="E11" s="1" t="s">
        <v>55</v>
      </c>
      <c r="F11" s="1" t="s">
        <v>126</v>
      </c>
      <c r="G11" s="1" t="s">
        <v>129</v>
      </c>
      <c r="H11" s="1" t="s">
        <v>130</v>
      </c>
      <c r="I11" s="1" t="s">
        <v>180</v>
      </c>
      <c r="J11" s="1" t="s">
        <v>132</v>
      </c>
      <c r="K11" s="1" t="s">
        <v>180</v>
      </c>
      <c r="L11" s="1" t="s">
        <v>180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181</v>
      </c>
      <c r="S11" s="1" t="s">
        <v>138</v>
      </c>
      <c r="T11" s="1" t="s">
        <v>139</v>
      </c>
      <c r="U11" s="1" t="s">
        <v>140</v>
      </c>
      <c r="V11" s="1" t="s">
        <v>141</v>
      </c>
    </row>
    <row r="12" s="1" customFormat="1" spans="1:22">
      <c r="A12" s="3">
        <v>999218915136045</v>
      </c>
      <c r="B12" s="1" t="s">
        <v>177</v>
      </c>
      <c r="C12" s="1" t="s">
        <v>182</v>
      </c>
      <c r="D12" s="1" t="s">
        <v>183</v>
      </c>
      <c r="E12" s="1" t="s">
        <v>50</v>
      </c>
      <c r="F12" s="1" t="s">
        <v>164</v>
      </c>
      <c r="G12" s="1" t="s">
        <v>129</v>
      </c>
      <c r="H12" s="1" t="s">
        <v>130</v>
      </c>
      <c r="I12" s="1" t="s">
        <v>184</v>
      </c>
      <c r="J12" s="1" t="s">
        <v>132</v>
      </c>
      <c r="K12" s="1" t="s">
        <v>184</v>
      </c>
      <c r="L12" s="1" t="s">
        <v>184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185</v>
      </c>
      <c r="S12" s="1" t="s">
        <v>138</v>
      </c>
      <c r="T12" s="1" t="s">
        <v>139</v>
      </c>
      <c r="U12" s="1" t="s">
        <v>140</v>
      </c>
      <c r="V12" s="1" t="s">
        <v>141</v>
      </c>
    </row>
    <row r="13" s="1" customFormat="1" spans="1:22">
      <c r="A13" s="3">
        <v>18914975279</v>
      </c>
      <c r="B13" s="1" t="s">
        <v>177</v>
      </c>
      <c r="C13" s="1" t="s">
        <v>186</v>
      </c>
      <c r="D13" s="1" t="s">
        <v>187</v>
      </c>
      <c r="E13" s="1" t="s">
        <v>188</v>
      </c>
      <c r="F13" s="1" t="s">
        <v>164</v>
      </c>
      <c r="G13" s="1" t="s">
        <v>129</v>
      </c>
      <c r="H13" s="1" t="s">
        <v>130</v>
      </c>
      <c r="I13" s="1" t="s">
        <v>189</v>
      </c>
      <c r="J13" s="1" t="s">
        <v>132</v>
      </c>
      <c r="K13" s="1" t="s">
        <v>189</v>
      </c>
      <c r="L13" s="1" t="s">
        <v>189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136</v>
      </c>
      <c r="R13" s="1" t="s">
        <v>190</v>
      </c>
      <c r="S13" s="1" t="s">
        <v>138</v>
      </c>
      <c r="T13" s="1" t="s">
        <v>139</v>
      </c>
      <c r="U13" s="1" t="s">
        <v>140</v>
      </c>
      <c r="V13" s="1" t="s">
        <v>141</v>
      </c>
    </row>
    <row r="14" s="1" customFormat="1" spans="1:22">
      <c r="A14" s="3">
        <v>18913484717</v>
      </c>
      <c r="B14" s="1" t="s">
        <v>191</v>
      </c>
      <c r="C14" s="1" t="s">
        <v>192</v>
      </c>
      <c r="D14" s="1" t="s">
        <v>193</v>
      </c>
      <c r="E14" s="1" t="s">
        <v>40</v>
      </c>
      <c r="F14" s="1" t="s">
        <v>126</v>
      </c>
      <c r="G14" s="1" t="s">
        <v>129</v>
      </c>
      <c r="H14" s="1" t="s">
        <v>130</v>
      </c>
      <c r="I14" s="1" t="s">
        <v>194</v>
      </c>
      <c r="J14" s="1" t="s">
        <v>132</v>
      </c>
      <c r="K14" s="1" t="s">
        <v>194</v>
      </c>
      <c r="L14" s="1" t="s">
        <v>194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136</v>
      </c>
      <c r="R14" s="1" t="s">
        <v>195</v>
      </c>
      <c r="S14" s="1" t="s">
        <v>138</v>
      </c>
      <c r="T14" s="1" t="s">
        <v>139</v>
      </c>
      <c r="U14" s="1" t="s">
        <v>140</v>
      </c>
      <c r="V14" s="1" t="s">
        <v>141</v>
      </c>
    </row>
    <row r="15" s="1" customFormat="1" spans="1:22">
      <c r="A15" s="3">
        <v>18890115679</v>
      </c>
      <c r="B15" s="1" t="s">
        <v>196</v>
      </c>
      <c r="C15" s="1" t="s">
        <v>197</v>
      </c>
      <c r="D15" s="1" t="s">
        <v>198</v>
      </c>
      <c r="E15" s="1" t="s">
        <v>199</v>
      </c>
      <c r="F15" s="1" t="s">
        <v>126</v>
      </c>
      <c r="G15" s="1" t="s">
        <v>129</v>
      </c>
      <c r="H15" s="1" t="s">
        <v>130</v>
      </c>
      <c r="I15" s="1" t="s">
        <v>200</v>
      </c>
      <c r="J15" s="1" t="s">
        <v>132</v>
      </c>
      <c r="K15" s="1" t="s">
        <v>200</v>
      </c>
      <c r="L15" s="1" t="s">
        <v>200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136</v>
      </c>
      <c r="R15" s="1" t="s">
        <v>201</v>
      </c>
      <c r="S15" s="1" t="s">
        <v>138</v>
      </c>
      <c r="T15" s="1" t="s">
        <v>139</v>
      </c>
      <c r="U15" s="1" t="s">
        <v>140</v>
      </c>
      <c r="V15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2022-09-20T01:18:55Z</dcterms:created>
  <dcterms:modified xsi:type="dcterms:W3CDTF">2022-09-20T01:24:49Z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756997BCA333410181377E233455EB46</vt:lpwstr>
  </property>
  <property fmtid="{D5CDD505-2E9C-101B-9397-08002B2CF9AE}" pid="3" name="KSOProductBuildVer">
    <vt:lpwstr>2052-11.1.0.12358</vt:lpwstr>
  </property>
</Properties>
</file>