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<sst xmlns="http://schemas.openxmlformats.org/spreadsheetml/2006/main" count="509" uniqueCount="236">
  <si>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</si>
  <si>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</si>
  <si>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</si>
  <si>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</si>
  <si>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</si>
  <si>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</si>
  <si>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</si>
  <si>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</si>
  <si>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</si>
  <si>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</si>
  <si>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</si>
  <si>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</si>
  <si>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</si>
  <si>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</si>
  <si>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</si>
  <si>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</si>
  <si>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</si>
  <si>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</si>
  <si>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</si>
  <si>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</si>
  <si>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</si>
  <si>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</si>
  <si>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</si>
  <si>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</si>
  <si>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</si>
  <si>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18541616336	</t>
  </si>
  <si>
    <t>Ctrip</t>
  </si>
  <si>
    <t>正常</t>
  </si>
  <si>
    <t>[Sao Pedro de Penaferrim]鹏雅隆阁度假酒店(Penha Longa Resort)(37237838)</t>
  </si>
  <si>
    <t>豪华房&lt;2人入住&gt;&lt;IBU黄金会员专享&gt;&lt;不退款&gt;</t>
  </si>
  <si>
    <t>USD</t>
  </si>
  <si>
    <t>WONG/JIN YI KERN,LIEW YI HSIEN/NATHALIE</t>
  </si>
  <si>
    <t>CA5326220920USD</t>
  </si>
  <si>
    <t>未提现</t>
  </si>
  <si>
    <t>携程开票</t>
  </si>
  <si>
    <t xml:space="preserve">	</t>
  </si>
  <si>
    <t xml:space="preserve">18810709098	</t>
  </si>
  <si>
    <t>[里约热内卢]里约热内卢巴拉亚特兰帝卡国际酒店(Radisson Rio de Janeiro Barra)(39034305)</t>
  </si>
  <si>
    <t>高级三人房&lt;2人入住&gt;&lt;不退款&gt;&lt;早餐&gt;</t>
  </si>
  <si>
    <t>Marcon Junior/Arlindo Matheus</t>
  </si>
  <si>
    <t xml:space="preserve">2660893	</t>
  </si>
  <si>
    <t xml:space="preserve">63537044	</t>
  </si>
  <si>
    <t xml:space="preserve">18907719176	</t>
  </si>
  <si>
    <t>[迈阿密]迈阿密YVE酒店(YVE Hotel Miami)(44701136)</t>
  </si>
  <si>
    <t>Savvy Room with King Bed&lt;不退款&gt;&lt;2人入住&gt;</t>
  </si>
  <si>
    <t>Soto/Justine</t>
  </si>
  <si>
    <t xml:space="preserve">miayve178368895	</t>
  </si>
  <si>
    <t xml:space="preserve">18947865314	</t>
  </si>
  <si>
    <t>[斯里巴加湾市]汶萊丽筠酒店(Radisson Hotel Brunei Darussalam)(39039692)</t>
  </si>
  <si>
    <t>高级房&lt;2人入住&gt;&lt;不退款&gt;</t>
  </si>
  <si>
    <t>Hartleroad/James</t>
  </si>
  <si>
    <t xml:space="preserve">537387	</t>
  </si>
  <si>
    <t xml:space="preserve">18950447722	</t>
  </si>
  <si>
    <t>[仁川]胡氏酒店(Hotel Hu)(37198575)</t>
  </si>
  <si>
    <t>豪华双人房（高级类型&lt;2人入住&gt;&lt;不退款&gt;</t>
  </si>
  <si>
    <t>Jung/Boyeon,Jung/Boyeon</t>
  </si>
  <si>
    <t xml:space="preserve">18952258503	</t>
  </si>
  <si>
    <t>[新山]新山成功滨水酒店(Berjaya Waterfront Hotel)(39037630)</t>
  </si>
  <si>
    <t>豪华房&lt;2人入住&gt;&lt;不退款&gt;</t>
  </si>
  <si>
    <t>ZULKEFLI/NOOR SHUHAIDA</t>
  </si>
  <si>
    <t xml:space="preserve">2688301	</t>
  </si>
  <si>
    <t xml:space="preserve">18952467908	</t>
  </si>
  <si>
    <t>[新加坡]新加坡中山公园戴斯酒店 (SG Clean)(Days Hotel by Wyndham Singapore at Zhongshan Park (SG Clean))(37222021)</t>
  </si>
  <si>
    <t>标准大床房&lt;2人入住&gt;&lt;不退款&gt;</t>
  </si>
  <si>
    <t>kristanto/johanes</t>
  </si>
  <si>
    <t xml:space="preserve">161717854	</t>
  </si>
  <si>
    <t xml:space="preserve">18953354666	</t>
  </si>
  <si>
    <t>[首尔]大约翰地方旅馆(Big John's Place)(44690075)</t>
  </si>
  <si>
    <t>小型双床房&lt;2人入住&gt;&lt;不退款&gt;</t>
  </si>
  <si>
    <t>KANG/SAM</t>
  </si>
  <si>
    <t xml:space="preserve">87178716	</t>
  </si>
  <si>
    <t xml:space="preserve">18954398346	</t>
  </si>
  <si>
    <t>[巴革]万达贝斯特韦斯特优质大酒店(Best Western Plus Wanda Grand Hotel)(40721645)</t>
  </si>
  <si>
    <t>双人或双床高级间&lt;2人入住&gt;&lt;不退款&gt;&lt;早餐&gt;</t>
  </si>
  <si>
    <t>HWANG/EUN SEONG</t>
  </si>
  <si>
    <t xml:space="preserve">2689282	</t>
  </si>
  <si>
    <t xml:space="preserve">40716602-1	</t>
  </si>
  <si>
    <t xml:space="preserve">18954701361	</t>
  </si>
  <si>
    <t>[汉堡]汉堡火车总站酒店(a&amp;o Hamburg Hauptbahnhof)(39039978)</t>
  </si>
  <si>
    <t>三人房&lt;2人入住&gt;&lt;不退款&gt;</t>
  </si>
  <si>
    <t>Schlieben/Nele</t>
  </si>
  <si>
    <t xml:space="preserve">2689474	</t>
  </si>
  <si>
    <t xml:space="preserve">18956007751	</t>
  </si>
  <si>
    <t>[普吉岛]巴安延迪时尚普吉岛度假村 (SHA Extra Plus)(Baan Yin Dee Boutique Resort Phuket (SHA Extra Plus))(37213035)</t>
  </si>
  <si>
    <t>豪华池景房&lt;2人入住&gt;&lt;不退款&gt;</t>
  </si>
  <si>
    <t>Kuzmin/Andrei</t>
  </si>
  <si>
    <t xml:space="preserve">2690107	</t>
  </si>
  <si>
    <t xml:space="preserve">21481	</t>
  </si>
  <si>
    <t xml:space="preserve">18957468687	</t>
  </si>
  <si>
    <t>[沃灵顿]沃灵顿乡村酒店(Village Hotel Warrington)(37213655)</t>
  </si>
  <si>
    <t>双人房&lt;2人入住&gt;&lt;不退款&gt;</t>
  </si>
  <si>
    <t>Ross/Tom</t>
  </si>
  <si>
    <t xml:space="preserve">2690671	</t>
  </si>
  <si>
    <t xml:space="preserve">116751613	</t>
  </si>
  <si>
    <t xml:space="preserve">21001053627	</t>
  </si>
  <si>
    <t>[托瑞盖亚]罗马托尔沃加塔酒店(Hotel Roma Tor Vergata)(39055862)</t>
  </si>
  <si>
    <t>标准房&lt;2人入住&gt;&lt;不退款&gt;</t>
  </si>
  <si>
    <t>tartaglini/luca,cattani/luigia</t>
  </si>
  <si>
    <t xml:space="preserve">21009974815	</t>
  </si>
  <si>
    <t>[格拉纳达]巴塞罗卡门格拉纳达酒店(Barceló Carmen Granada)(37204121)</t>
  </si>
  <si>
    <t>标准双人房&lt;2人入住&gt;&lt;不退款&gt;</t>
  </si>
  <si>
    <t>VIZCAINOHERNANDEZ/ANTONIO LUIS</t>
  </si>
  <si>
    <t xml:space="preserve">2691927	</t>
  </si>
  <si>
    <t>取消</t>
  </si>
  <si>
    <t>，</t>
  </si>
  <si>
    <t>A220920102616481</t>
  </si>
  <si>
    <t>A220920102706481</t>
  </si>
  <si>
    <t>USD / HKD 当前参考汇率: 7.84905</t>
  </si>
  <si>
    <t>总计：1859 USD/
14591.38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</si>
  <si>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</si>
  <si>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</si>
  <si>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</si>
  <si>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</si>
  <si>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</si>
  <si>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</si>
  <si>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</si>
  <si>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</si>
  <si>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</si>
  <si>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</si>
  <si>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</si>
  <si>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</si>
  <si>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</si>
  <si>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</si>
  <si>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</si>
  <si>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</si>
  <si>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</si>
  <si>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</si>
  <si>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</si>
  <si>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2022-09-14</t>
  </si>
  <si>
    <t>2691529</t>
  </si>
  <si>
    <t>罗马托尔沃加塔酒店</t>
  </si>
  <si>
    <t>tartaglini luca,cattani luigia</t>
  </si>
  <si>
    <t>2022-09-16</t>
  </si>
  <si>
    <t>2022-09-17</t>
  </si>
  <si>
    <t>退房日周结</t>
  </si>
  <si>
    <t>384.14</t>
  </si>
  <si>
    <t>55.00</t>
  </si>
  <si>
    <t>0</t>
  </si>
  <si>
    <t>0.00</t>
  </si>
  <si>
    <t>携程盛景国际直连</t>
  </si>
  <si>
    <t>01.010677</t>
  </si>
  <si>
    <t>2022-09-14 17:57:46</t>
  </si>
  <si>
    <t>否</t>
  </si>
  <si>
    <t>汇智国际旅游发展有限公司</t>
  </si>
  <si>
    <t>直连</t>
  </si>
  <si>
    <t>意大利</t>
  </si>
  <si>
    <t>2022-09-13</t>
  </si>
  <si>
    <t>2690671</t>
  </si>
  <si>
    <t>沃灵顿乡村酒店</t>
  </si>
  <si>
    <t>Ross Tom</t>
  </si>
  <si>
    <t>583.15</t>
  </si>
  <si>
    <t>84.00</t>
  </si>
  <si>
    <t>2022-09-13 23:24:01</t>
  </si>
  <si>
    <t>英国</t>
  </si>
  <si>
    <t>2690107</t>
  </si>
  <si>
    <t>普吉岛班延迪时尚度假村</t>
  </si>
  <si>
    <t>Kuzmin Andrei</t>
  </si>
  <si>
    <t>256.87</t>
  </si>
  <si>
    <t>37.00</t>
  </si>
  <si>
    <t>2022-09-16 09:41:14</t>
  </si>
  <si>
    <t>直采</t>
  </si>
  <si>
    <t>泰国</t>
  </si>
  <si>
    <t>2689474</t>
  </si>
  <si>
    <t>汉堡火车总站酒店</t>
  </si>
  <si>
    <t>Schlieben Nele</t>
  </si>
  <si>
    <t>791.42</t>
  </si>
  <si>
    <t>114.00</t>
  </si>
  <si>
    <t>2022-09-13 03:08:08</t>
  </si>
  <si>
    <t>德国</t>
  </si>
  <si>
    <t>2022-09-12</t>
  </si>
  <si>
    <t>2689282</t>
  </si>
  <si>
    <t>曼谷贝斯特韦斯特优质万达优质大酒店</t>
  </si>
  <si>
    <t>HWANG EUN SEONG</t>
  </si>
  <si>
    <t>451.38</t>
  </si>
  <si>
    <t>65.00</t>
  </si>
  <si>
    <t>2022-09-12 22:45:13</t>
  </si>
  <si>
    <t>2688821</t>
  </si>
  <si>
    <t>大约翰地方旅馆</t>
  </si>
  <si>
    <t>KANG SAM</t>
  </si>
  <si>
    <t>354.16</t>
  </si>
  <si>
    <t>51.00</t>
  </si>
  <si>
    <t>2022-09-12 15:55:52</t>
  </si>
  <si>
    <t>韩国</t>
  </si>
  <si>
    <t>2688410</t>
  </si>
  <si>
    <t>新加坡中山公园戴斯酒店</t>
  </si>
  <si>
    <t>kristanto johanes</t>
  </si>
  <si>
    <t>2208.29</t>
  </si>
  <si>
    <t>318.00</t>
  </si>
  <si>
    <t>2022-09-12 11:10:22</t>
  </si>
  <si>
    <t>新加坡</t>
  </si>
  <si>
    <t>2688301</t>
  </si>
  <si>
    <t>新山成功滨水酒店</t>
  </si>
  <si>
    <t>ZULKEFLI NOOR SHUHAIDA</t>
  </si>
  <si>
    <t>687.49</t>
  </si>
  <si>
    <t>99.00</t>
  </si>
  <si>
    <t>2022-09-12 08:06:44</t>
  </si>
  <si>
    <t>马来西亚</t>
  </si>
  <si>
    <t>2022-09-11</t>
  </si>
  <si>
    <t>2687427</t>
  </si>
  <si>
    <t>胡氏酒店</t>
  </si>
  <si>
    <t>Jung Boyeon,Jung Boyeon</t>
  </si>
  <si>
    <t>555.54</t>
  </si>
  <si>
    <t>80.00</t>
  </si>
  <si>
    <t>2022-09-11 14:06:48</t>
  </si>
  <si>
    <t>2022-09-10</t>
  </si>
  <si>
    <t>2686132</t>
  </si>
  <si>
    <t>汶萊丽笙酒店</t>
  </si>
  <si>
    <t>Hartleroad James</t>
  </si>
  <si>
    <t>2722.17</t>
  </si>
  <si>
    <t>392.00</t>
  </si>
  <si>
    <t>2022-09-10 14:33:40</t>
  </si>
  <si>
    <t>文莱</t>
  </si>
  <si>
    <t>2022-08-30</t>
  </si>
  <si>
    <t>2672574</t>
  </si>
  <si>
    <t>迈阿密YVE酒店</t>
  </si>
  <si>
    <t>Soto Justine</t>
  </si>
  <si>
    <t>1184.12</t>
  </si>
  <si>
    <t>171.00</t>
  </si>
  <si>
    <t>2022-08-30 04:04:57</t>
  </si>
  <si>
    <t>美国</t>
  </si>
  <si>
    <t>2022-08-20</t>
  </si>
  <si>
    <t>2660893</t>
  </si>
  <si>
    <t>里约热内卢巴拉达帝如卡万豪AC酒店</t>
  </si>
  <si>
    <t>Marcon Junior Arlindo Matheus</t>
  </si>
  <si>
    <t>1148.11</t>
  </si>
  <si>
    <t>168.00</t>
  </si>
  <si>
    <t>2022-08-20 02:30:36</t>
  </si>
  <si>
    <t>巴西</t>
  </si>
  <si>
    <t>2022-07-28</t>
  </si>
  <si>
    <t>2635524</t>
  </si>
  <si>
    <t>鹏哈龙格度假酒店</t>
  </si>
  <si>
    <t>WONG JIN YI KERN,LIEW YI HSIEN NATHALIE</t>
  </si>
  <si>
    <t>1524.24</t>
  </si>
  <si>
    <t>225.00</t>
  </si>
  <si>
    <t>2022-07-28 13:42:50</t>
  </si>
  <si>
    <t>葡萄牙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</si>
</sst>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333375</xdr:colOff>
      <xdr:row>60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4489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44820</v>
      </c>
      <c r="G2" s="6">
        <v>44821</v>
      </c>
      <c r="H2" s="4">
        <v>1</v>
      </c>
      <c r="I2" s="4">
        <v>1</v>
      </c>
      <c r="J2" s="4">
        <v>1</v>
      </c>
      <c r="K2" s="4" t="s">
        <v>30</v>
      </c>
      <c r="L2" s="4">
        <v>225</v>
      </c>
      <c r="M2" s="4">
        <v>225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44824</v>
      </c>
      <c r="T2" s="4" t="s">
        <v>34</v>
      </c>
      <c r="U2" s="4">
        <v>225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44818</v>
      </c>
      <c r="G3" s="6">
        <v>44821</v>
      </c>
      <c r="H3" s="4">
        <v>1</v>
      </c>
      <c r="I3" s="4">
        <v>3</v>
      </c>
      <c r="J3" s="4">
        <v>3</v>
      </c>
      <c r="K3" s="4" t="s">
        <v>30</v>
      </c>
      <c r="L3" s="4">
        <v>168</v>
      </c>
      <c r="M3" s="4">
        <v>168</v>
      </c>
      <c r="N3" s="4" t="s">
        <v>39</v>
      </c>
      <c r="O3" s="4" t="s">
        <v>32</v>
      </c>
      <c r="P3" s="4" t="s">
        <v>33</v>
      </c>
      <c r="Q3" s="4">
        <v>0</v>
      </c>
      <c r="R3" s="7">
        <v>44793</v>
      </c>
      <c r="S3" s="6">
        <v>44824</v>
      </c>
      <c r="T3" s="4" t="s">
        <v>34</v>
      </c>
      <c r="U3" s="4">
        <v>168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44820</v>
      </c>
      <c r="G4" s="6">
        <v>44821</v>
      </c>
      <c r="H4" s="4">
        <v>1</v>
      </c>
      <c r="I4" s="4">
        <v>1</v>
      </c>
      <c r="J4" s="4">
        <v>1</v>
      </c>
      <c r="K4" s="4" t="s">
        <v>30</v>
      </c>
      <c r="L4" s="4">
        <v>171</v>
      </c>
      <c r="M4" s="4">
        <v>171</v>
      </c>
      <c r="N4" s="4" t="s">
        <v>45</v>
      </c>
      <c r="O4" s="4" t="s">
        <v>32</v>
      </c>
      <c r="P4" s="4" t="s">
        <v>33</v>
      </c>
      <c r="Q4" s="4">
        <v>0</v>
      </c>
      <c r="R4" s="7">
        <v>44803</v>
      </c>
      <c r="S4" s="6">
        <v>44824</v>
      </c>
      <c r="T4" s="4" t="s">
        <v>34</v>
      </c>
      <c r="U4" s="4">
        <v>171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44817</v>
      </c>
      <c r="G5" s="6">
        <v>44821</v>
      </c>
      <c r="H5" s="4">
        <v>1</v>
      </c>
      <c r="I5" s="4">
        <v>4</v>
      </c>
      <c r="J5" s="4">
        <v>4</v>
      </c>
      <c r="K5" s="4" t="s">
        <v>30</v>
      </c>
      <c r="L5" s="4">
        <v>392</v>
      </c>
      <c r="M5" s="4">
        <v>392</v>
      </c>
      <c r="N5" s="4" t="s">
        <v>50</v>
      </c>
      <c r="O5" s="4" t="s">
        <v>32</v>
      </c>
      <c r="P5" s="4" t="s">
        <v>33</v>
      </c>
      <c r="Q5" s="4">
        <v>0</v>
      </c>
      <c r="R5" s="7">
        <v>44814</v>
      </c>
      <c r="S5" s="6">
        <v>44824</v>
      </c>
      <c r="T5" s="4" t="s">
        <v>34</v>
      </c>
      <c r="U5" s="4">
        <v>392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44820</v>
      </c>
      <c r="G6" s="6">
        <v>44821</v>
      </c>
      <c r="H6" s="4">
        <v>1</v>
      </c>
      <c r="I6" s="4">
        <v>1</v>
      </c>
      <c r="J6" s="4">
        <v>1</v>
      </c>
      <c r="K6" s="4" t="s">
        <v>30</v>
      </c>
      <c r="L6" s="4">
        <v>80</v>
      </c>
      <c r="M6" s="4">
        <v>80</v>
      </c>
      <c r="N6" s="4" t="s">
        <v>55</v>
      </c>
      <c r="O6" s="4" t="s">
        <v>32</v>
      </c>
      <c r="P6" s="4" t="s">
        <v>33</v>
      </c>
      <c r="Q6" s="4">
        <v>0</v>
      </c>
      <c r="R6" s="7">
        <v>44815</v>
      </c>
      <c r="S6" s="6">
        <v>44824</v>
      </c>
      <c r="T6" s="4" t="s">
        <v>34</v>
      </c>
      <c r="U6" s="4">
        <v>80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44820</v>
      </c>
      <c r="G7" s="6">
        <v>44821</v>
      </c>
      <c r="H7" s="4">
        <v>3</v>
      </c>
      <c r="I7" s="4">
        <v>1</v>
      </c>
      <c r="J7" s="4">
        <v>3</v>
      </c>
      <c r="K7" s="4" t="s">
        <v>30</v>
      </c>
      <c r="L7" s="4">
        <v>99</v>
      </c>
      <c r="M7" s="4">
        <v>99</v>
      </c>
      <c r="N7" s="4" t="s">
        <v>59</v>
      </c>
      <c r="O7" s="4" t="s">
        <v>32</v>
      </c>
      <c r="P7" s="4" t="s">
        <v>33</v>
      </c>
      <c r="Q7" s="4">
        <v>0</v>
      </c>
      <c r="R7" s="7">
        <v>44816</v>
      </c>
      <c r="S7" s="6">
        <v>44824</v>
      </c>
      <c r="T7" s="4" t="s">
        <v>34</v>
      </c>
      <c r="U7" s="4">
        <v>99</v>
      </c>
      <c r="V7" s="4">
        <v>0</v>
      </c>
      <c r="W7" s="4">
        <v>0</v>
      </c>
      <c r="X7" s="4" t="s">
        <v>60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44818</v>
      </c>
      <c r="G8" s="6">
        <v>44821</v>
      </c>
      <c r="H8" s="4">
        <v>1</v>
      </c>
      <c r="I8" s="4">
        <v>3</v>
      </c>
      <c r="J8" s="4">
        <v>3</v>
      </c>
      <c r="K8" s="4" t="s">
        <v>30</v>
      </c>
      <c r="L8" s="4">
        <v>318</v>
      </c>
      <c r="M8" s="4">
        <v>318</v>
      </c>
      <c r="N8" s="4" t="s">
        <v>64</v>
      </c>
      <c r="O8" s="4" t="s">
        <v>32</v>
      </c>
      <c r="P8" s="4" t="s">
        <v>33</v>
      </c>
      <c r="Q8" s="4">
        <v>0</v>
      </c>
      <c r="R8" s="7">
        <v>44816</v>
      </c>
      <c r="S8" s="6">
        <v>44824</v>
      </c>
      <c r="T8" s="4" t="s">
        <v>34</v>
      </c>
      <c r="U8" s="4">
        <v>318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44820</v>
      </c>
      <c r="G9" s="6">
        <v>44821</v>
      </c>
      <c r="H9" s="4">
        <v>1</v>
      </c>
      <c r="I9" s="4">
        <v>1</v>
      </c>
      <c r="J9" s="4">
        <v>1</v>
      </c>
      <c r="K9" s="4" t="s">
        <v>30</v>
      </c>
      <c r="L9" s="4">
        <v>51</v>
      </c>
      <c r="M9" s="4">
        <v>51</v>
      </c>
      <c r="N9" s="4" t="s">
        <v>69</v>
      </c>
      <c r="O9" s="4" t="s">
        <v>32</v>
      </c>
      <c r="P9" s="4" t="s">
        <v>33</v>
      </c>
      <c r="Q9" s="4">
        <v>0</v>
      </c>
      <c r="R9" s="7">
        <v>44816</v>
      </c>
      <c r="S9" s="6">
        <v>44824</v>
      </c>
      <c r="T9" s="4" t="s">
        <v>34</v>
      </c>
      <c r="U9" s="4">
        <v>51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44820</v>
      </c>
      <c r="G10" s="6">
        <v>44821</v>
      </c>
      <c r="H10" s="4">
        <v>1</v>
      </c>
      <c r="I10" s="4">
        <v>1</v>
      </c>
      <c r="J10" s="4">
        <v>1</v>
      </c>
      <c r="K10" s="4" t="s">
        <v>30</v>
      </c>
      <c r="L10" s="4">
        <v>65</v>
      </c>
      <c r="M10" s="4">
        <v>65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44816</v>
      </c>
      <c r="S10" s="6">
        <v>44824</v>
      </c>
      <c r="T10" s="4" t="s">
        <v>34</v>
      </c>
      <c r="U10" s="4">
        <v>65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44820</v>
      </c>
      <c r="G11" s="6">
        <v>44821</v>
      </c>
      <c r="H11" s="4">
        <v>1</v>
      </c>
      <c r="I11" s="4">
        <v>1</v>
      </c>
      <c r="J11" s="4">
        <v>1</v>
      </c>
      <c r="K11" s="4" t="s">
        <v>30</v>
      </c>
      <c r="L11" s="4">
        <v>114</v>
      </c>
      <c r="M11" s="4">
        <v>114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44817</v>
      </c>
      <c r="S11" s="6">
        <v>44824</v>
      </c>
      <c r="T11" s="4" t="s">
        <v>34</v>
      </c>
      <c r="U11" s="4">
        <v>114</v>
      </c>
      <c r="V11" s="4">
        <v>0</v>
      </c>
      <c r="W11" s="4">
        <v>0</v>
      </c>
      <c r="X11" s="4" t="s">
        <v>81</v>
      </c>
      <c r="Y11" s="4" t="s">
        <v>35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44820</v>
      </c>
      <c r="G12" s="6">
        <v>44821</v>
      </c>
      <c r="H12" s="4">
        <v>1</v>
      </c>
      <c r="I12" s="4">
        <v>1</v>
      </c>
      <c r="J12" s="4">
        <v>1</v>
      </c>
      <c r="K12" s="4" t="s">
        <v>30</v>
      </c>
      <c r="L12" s="4">
        <v>37</v>
      </c>
      <c r="M12" s="4">
        <v>37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44817</v>
      </c>
      <c r="S12" s="6">
        <v>44824</v>
      </c>
      <c r="T12" s="4" t="s">
        <v>34</v>
      </c>
      <c r="U12" s="4">
        <v>37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44820</v>
      </c>
      <c r="G13" s="6">
        <v>44821</v>
      </c>
      <c r="H13" s="4">
        <v>1</v>
      </c>
      <c r="I13" s="4">
        <v>1</v>
      </c>
      <c r="J13" s="4">
        <v>1</v>
      </c>
      <c r="K13" s="4" t="s">
        <v>30</v>
      </c>
      <c r="L13" s="4">
        <v>84</v>
      </c>
      <c r="M13" s="4">
        <v>84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44817</v>
      </c>
      <c r="S13" s="6">
        <v>44824</v>
      </c>
      <c r="T13" s="4" t="s">
        <v>34</v>
      </c>
      <c r="U13" s="4">
        <v>84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44820</v>
      </c>
      <c r="G14" s="6">
        <v>44821</v>
      </c>
      <c r="H14" s="4">
        <v>1</v>
      </c>
      <c r="I14" s="4">
        <v>1</v>
      </c>
      <c r="J14" s="4">
        <v>1</v>
      </c>
      <c r="K14" s="4" t="s">
        <v>30</v>
      </c>
      <c r="L14" s="4">
        <v>55</v>
      </c>
      <c r="M14" s="4">
        <v>55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44818</v>
      </c>
      <c r="S14" s="6">
        <v>44824</v>
      </c>
      <c r="T14" s="4" t="s">
        <v>34</v>
      </c>
      <c r="U14" s="4">
        <v>55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44820</v>
      </c>
      <c r="G15" s="6">
        <v>44821</v>
      </c>
      <c r="H15" s="4">
        <v>1</v>
      </c>
      <c r="I15" s="4">
        <v>1</v>
      </c>
      <c r="J15" s="4">
        <v>1</v>
      </c>
      <c r="K15" s="4" t="s">
        <v>30</v>
      </c>
      <c r="L15" s="4">
        <v>144</v>
      </c>
      <c r="M15" s="4">
        <v>144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44818</v>
      </c>
      <c r="S15" s="6">
        <v>44824</v>
      </c>
      <c r="T15" s="4" t="s">
        <v>34</v>
      </c>
      <c r="U15" s="4">
        <v>144</v>
      </c>
      <c r="V15" s="4">
        <v>0</v>
      </c>
      <c r="W15" s="4">
        <v>0</v>
      </c>
      <c r="X15" s="4" t="s">
        <v>102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103</v>
      </c>
      <c r="D16" s="4" t="s">
        <v>99</v>
      </c>
      <c r="E16" s="4" t="s">
        <v>100</v>
      </c>
      <c r="F16" s="6">
        <v>44820</v>
      </c>
      <c r="G16" s="6">
        <v>44821</v>
      </c>
      <c r="H16" s="4">
        <v>1</v>
      </c>
      <c r="I16" s="4">
        <v>1</v>
      </c>
      <c r="J16" s="4">
        <v>1</v>
      </c>
      <c r="K16" s="4" t="s">
        <v>30</v>
      </c>
      <c r="L16" s="4">
        <v>-144</v>
      </c>
      <c r="M16" s="4">
        <v>-144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44818</v>
      </c>
      <c r="S16" s="6">
        <v>44824</v>
      </c>
      <c r="T16" s="4" t="s">
        <v>34</v>
      </c>
      <c r="U16" s="4">
        <v>-144</v>
      </c>
      <c r="V16" s="4">
        <v>0</v>
      </c>
      <c r="W16" s="4">
        <v>0</v>
      </c>
      <c r="X16" s="4" t="s">
        <v>102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3" sqref="A23:E26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5">
        <v>18541616336</v>
      </c>
      <c r="B2" s="6">
        <v>44820</v>
      </c>
      <c r="C2" s="6">
        <v>44821</v>
      </c>
      <c r="D2" s="4">
        <v>225</v>
      </c>
      <c r="E2" s="4" t="str">
        <f>VLOOKUP(A2,HOP!A:L,12,0)</f>
        <v>225.00</v>
      </c>
      <c r="F2" s="4" t="str">
        <f>VLOOKUP(A2,HOP!A:C,3,0)</f>
        <v>2635524</v>
      </c>
      <c r="G2" s="4">
        <f>D2-E2</f>
        <v>0</v>
      </c>
      <c r="H2" s="4" t="str">
        <f>$H$1&amp;F2</f>
        <v>，2635524</v>
      </c>
      <c r="I2" s="4" t="str">
        <f>VLOOKUP(A2,HOP!A:U,21,0)</f>
        <v>直连</v>
      </c>
    </row>
    <row r="3" s="4" customFormat="1" spans="1:9">
      <c r="A3" s="5">
        <v>18810709098</v>
      </c>
      <c r="B3" s="6">
        <v>44818</v>
      </c>
      <c r="C3" s="6">
        <v>44821</v>
      </c>
      <c r="D3" s="4">
        <v>168</v>
      </c>
      <c r="E3" s="4" t="str">
        <f>VLOOKUP(A3,HOP!A:L,12,0)</f>
        <v>168.00</v>
      </c>
      <c r="F3" s="4" t="str">
        <f>VLOOKUP(A3,HOP!A:C,3,0)</f>
        <v>2660893</v>
      </c>
      <c r="G3" s="4">
        <f t="shared" ref="G3:G15" si="0">D3-E3</f>
        <v>0</v>
      </c>
      <c r="H3" s="4" t="str">
        <f t="shared" ref="H3:H15" si="1">$H$1&amp;F3</f>
        <v>，2660893</v>
      </c>
      <c r="I3" s="4" t="str">
        <f>VLOOKUP(A3,HOP!A:U,21,0)</f>
        <v>直连</v>
      </c>
    </row>
    <row r="4" s="4" customFormat="1" spans="1:9">
      <c r="A4" s="5">
        <v>18907719176</v>
      </c>
      <c r="B4" s="6">
        <v>44820</v>
      </c>
      <c r="C4" s="6">
        <v>44821</v>
      </c>
      <c r="D4" s="4">
        <v>171</v>
      </c>
      <c r="E4" s="4" t="str">
        <f>VLOOKUP(A4,HOP!A:L,12,0)</f>
        <v>171.00</v>
      </c>
      <c r="F4" s="4" t="str">
        <f>VLOOKUP(A4,HOP!A:C,3,0)</f>
        <v>2672574</v>
      </c>
      <c r="G4" s="4">
        <f t="shared" si="0"/>
        <v>0</v>
      </c>
      <c r="H4" s="4" t="str">
        <f t="shared" si="1"/>
        <v>，2672574</v>
      </c>
      <c r="I4" s="4" t="str">
        <f>VLOOKUP(A4,HOP!A:U,21,0)</f>
        <v>直连</v>
      </c>
    </row>
    <row r="5" s="4" customFormat="1" spans="1:9">
      <c r="A5" s="5">
        <v>18947865314</v>
      </c>
      <c r="B5" s="6">
        <v>44817</v>
      </c>
      <c r="C5" s="6">
        <v>44821</v>
      </c>
      <c r="D5" s="4">
        <v>392</v>
      </c>
      <c r="E5" s="4" t="str">
        <f>VLOOKUP(A5,HOP!A:L,12,0)</f>
        <v>392.00</v>
      </c>
      <c r="F5" s="4" t="str">
        <f>VLOOKUP(A5,HOP!A:C,3,0)</f>
        <v>2686132</v>
      </c>
      <c r="G5" s="4">
        <f t="shared" si="0"/>
        <v>0</v>
      </c>
      <c r="H5" s="4" t="str">
        <f t="shared" si="1"/>
        <v>，2686132</v>
      </c>
      <c r="I5" s="4" t="str">
        <f>VLOOKUP(A5,HOP!A:U,21,0)</f>
        <v>直连</v>
      </c>
    </row>
    <row r="6" s="4" customFormat="1" spans="1:9">
      <c r="A6" s="5">
        <v>18950447722</v>
      </c>
      <c r="B6" s="6">
        <v>44820</v>
      </c>
      <c r="C6" s="6">
        <v>44821</v>
      </c>
      <c r="D6" s="4">
        <v>80</v>
      </c>
      <c r="E6" s="4" t="str">
        <f>VLOOKUP(A6,HOP!A:L,12,0)</f>
        <v>80.00</v>
      </c>
      <c r="F6" s="4" t="str">
        <f>VLOOKUP(A6,HOP!A:C,3,0)</f>
        <v>2687427</v>
      </c>
      <c r="G6" s="4">
        <f t="shared" si="0"/>
        <v>0</v>
      </c>
      <c r="H6" s="4" t="str">
        <f t="shared" si="1"/>
        <v>，2687427</v>
      </c>
      <c r="I6" s="4" t="str">
        <f>VLOOKUP(A6,HOP!A:U,21,0)</f>
        <v>直连</v>
      </c>
    </row>
    <row r="7" s="4" customFormat="1" spans="1:9">
      <c r="A7" s="5">
        <v>18952258503</v>
      </c>
      <c r="B7" s="6">
        <v>44820</v>
      </c>
      <c r="C7" s="6">
        <v>44821</v>
      </c>
      <c r="D7" s="4">
        <v>99</v>
      </c>
      <c r="E7" s="4" t="str">
        <f>VLOOKUP(A7,HOP!A:L,12,0)</f>
        <v>99.00</v>
      </c>
      <c r="F7" s="4" t="str">
        <f>VLOOKUP(A7,HOP!A:C,3,0)</f>
        <v>2688301</v>
      </c>
      <c r="G7" s="4">
        <f t="shared" si="0"/>
        <v>0</v>
      </c>
      <c r="H7" s="4" t="str">
        <f t="shared" si="1"/>
        <v>，2688301</v>
      </c>
      <c r="I7" s="4" t="str">
        <f>VLOOKUP(A7,HOP!A:U,21,0)</f>
        <v>直连</v>
      </c>
    </row>
    <row r="8" s="4" customFormat="1" spans="1:9">
      <c r="A8" s="5">
        <v>18952467908</v>
      </c>
      <c r="B8" s="6">
        <v>44818</v>
      </c>
      <c r="C8" s="6">
        <v>44821</v>
      </c>
      <c r="D8" s="4">
        <v>318</v>
      </c>
      <c r="E8" s="4" t="str">
        <f>VLOOKUP(A8,HOP!A:L,12,0)</f>
        <v>318.00</v>
      </c>
      <c r="F8" s="4" t="str">
        <f>VLOOKUP(A8,HOP!A:C,3,0)</f>
        <v>2688410</v>
      </c>
      <c r="G8" s="4">
        <f t="shared" si="0"/>
        <v>0</v>
      </c>
      <c r="H8" s="4" t="str">
        <f t="shared" si="1"/>
        <v>，2688410</v>
      </c>
      <c r="I8" s="4" t="str">
        <f>VLOOKUP(A8,HOP!A:U,21,0)</f>
        <v>直采</v>
      </c>
    </row>
    <row r="9" s="4" customFormat="1" spans="1:9">
      <c r="A9" s="5">
        <v>18953354666</v>
      </c>
      <c r="B9" s="6">
        <v>44820</v>
      </c>
      <c r="C9" s="6">
        <v>44821</v>
      </c>
      <c r="D9" s="4">
        <v>51</v>
      </c>
      <c r="E9" s="4" t="str">
        <f>VLOOKUP(A9,HOP!A:L,12,0)</f>
        <v>51.00</v>
      </c>
      <c r="F9" s="4" t="str">
        <f>VLOOKUP(A9,HOP!A:C,3,0)</f>
        <v>2688821</v>
      </c>
      <c r="G9" s="4">
        <f t="shared" si="0"/>
        <v>0</v>
      </c>
      <c r="H9" s="4" t="str">
        <f t="shared" si="1"/>
        <v>，2688821</v>
      </c>
      <c r="I9" s="4" t="str">
        <f>VLOOKUP(A9,HOP!A:U,21,0)</f>
        <v>直连</v>
      </c>
    </row>
    <row r="10" s="4" customFormat="1" spans="1:9">
      <c r="A10" s="5">
        <v>18954398346</v>
      </c>
      <c r="B10" s="6">
        <v>44820</v>
      </c>
      <c r="C10" s="6">
        <v>44821</v>
      </c>
      <c r="D10" s="4">
        <v>65</v>
      </c>
      <c r="E10" s="4" t="str">
        <f>VLOOKUP(A10,HOP!A:L,12,0)</f>
        <v>65.00</v>
      </c>
      <c r="F10" s="4" t="str">
        <f>VLOOKUP(A10,HOP!A:C,3,0)</f>
        <v>2689282</v>
      </c>
      <c r="G10" s="4">
        <f t="shared" si="0"/>
        <v>0</v>
      </c>
      <c r="H10" s="4" t="str">
        <f t="shared" si="1"/>
        <v>，2689282</v>
      </c>
      <c r="I10" s="4" t="str">
        <f>VLOOKUP(A10,HOP!A:U,21,0)</f>
        <v>直连</v>
      </c>
    </row>
    <row r="11" s="4" customFormat="1" spans="1:9">
      <c r="A11" s="5">
        <v>18954701361</v>
      </c>
      <c r="B11" s="6">
        <v>44820</v>
      </c>
      <c r="C11" s="6">
        <v>44821</v>
      </c>
      <c r="D11" s="4">
        <v>114</v>
      </c>
      <c r="E11" s="4" t="str">
        <f>VLOOKUP(A11,HOP!A:L,12,0)</f>
        <v>114.00</v>
      </c>
      <c r="F11" s="4" t="str">
        <f>VLOOKUP(A11,HOP!A:C,3,0)</f>
        <v>2689474</v>
      </c>
      <c r="G11" s="4">
        <f t="shared" si="0"/>
        <v>0</v>
      </c>
      <c r="H11" s="4" t="str">
        <f t="shared" si="1"/>
        <v>，2689474</v>
      </c>
      <c r="I11" s="4" t="str">
        <f>VLOOKUP(A11,HOP!A:U,21,0)</f>
        <v>直连</v>
      </c>
    </row>
    <row r="12" s="4" customFormat="1" spans="1:9">
      <c r="A12" s="5">
        <v>18956007751</v>
      </c>
      <c r="B12" s="6">
        <v>44820</v>
      </c>
      <c r="C12" s="6">
        <v>44821</v>
      </c>
      <c r="D12" s="4">
        <v>37</v>
      </c>
      <c r="E12" s="4" t="str">
        <f>VLOOKUP(A12,HOP!A:L,12,0)</f>
        <v>37.00</v>
      </c>
      <c r="F12" s="4" t="str">
        <f>VLOOKUP(A12,HOP!A:C,3,0)</f>
        <v>2690107</v>
      </c>
      <c r="G12" s="4">
        <f t="shared" si="0"/>
        <v>0</v>
      </c>
      <c r="H12" s="4" t="str">
        <f t="shared" si="1"/>
        <v>，2690107</v>
      </c>
      <c r="I12" s="4" t="str">
        <f>VLOOKUP(A12,HOP!A:U,21,0)</f>
        <v>直采</v>
      </c>
    </row>
    <row r="13" s="4" customFormat="1" spans="1:9">
      <c r="A13" s="5">
        <v>18957468687</v>
      </c>
      <c r="B13" s="6">
        <v>44820</v>
      </c>
      <c r="C13" s="6">
        <v>44821</v>
      </c>
      <c r="D13" s="4">
        <v>84</v>
      </c>
      <c r="E13" s="4" t="str">
        <f>VLOOKUP(A13,HOP!A:L,12,0)</f>
        <v>84.00</v>
      </c>
      <c r="F13" s="4" t="str">
        <f>VLOOKUP(A13,HOP!A:C,3,0)</f>
        <v>2690671</v>
      </c>
      <c r="G13" s="4">
        <f t="shared" si="0"/>
        <v>0</v>
      </c>
      <c r="H13" s="4" t="str">
        <f t="shared" si="1"/>
        <v>，2690671</v>
      </c>
      <c r="I13" s="4" t="str">
        <f>VLOOKUP(A13,HOP!A:U,21,0)</f>
        <v>直连</v>
      </c>
    </row>
    <row r="14" s="4" customFormat="1" spans="1:9">
      <c r="A14" s="5">
        <v>21001053627</v>
      </c>
      <c r="B14" s="6">
        <v>44820</v>
      </c>
      <c r="C14" s="6">
        <v>44821</v>
      </c>
      <c r="D14" s="4">
        <v>55</v>
      </c>
      <c r="E14" s="4" t="str">
        <f>VLOOKUP(A14,HOP!A:L,12,0)</f>
        <v>55.00</v>
      </c>
      <c r="F14" s="4" t="str">
        <f>VLOOKUP(A14,HOP!A:C,3,0)</f>
        <v>2691529</v>
      </c>
      <c r="G14" s="4">
        <f t="shared" si="0"/>
        <v>0</v>
      </c>
      <c r="H14" s="4" t="str">
        <f t="shared" si="1"/>
        <v>，2691529</v>
      </c>
      <c r="I14" s="4" t="str">
        <f>VLOOKUP(A14,HOP!A:U,21,0)</f>
        <v>直连</v>
      </c>
    </row>
    <row r="15" s="4" customFormat="1" hidden="1" spans="1:9">
      <c r="A15" s="5">
        <v>21009974815</v>
      </c>
      <c r="B15" s="6">
        <v>44820</v>
      </c>
      <c r="C15" s="6">
        <v>44821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7" spans="4:4">
      <c r="D17" s="4">
        <f>SUM(D2:D16)</f>
        <v>1859</v>
      </c>
    </row>
    <row r="23" spans="1:5">
      <c r="A23" s="4" t="s">
        <v>105</v>
      </c>
      <c r="D23" s="4">
        <v>355</v>
      </c>
      <c r="E23" s="4">
        <v>2786.41</v>
      </c>
    </row>
    <row r="24" spans="1:5">
      <c r="A24" s="4" t="s">
        <v>106</v>
      </c>
      <c r="D24" s="4">
        <v>1504</v>
      </c>
      <c r="E24" s="4">
        <v>11804.97</v>
      </c>
    </row>
    <row r="25" spans="1:5">
      <c r="A25" s="4" t="s">
        <v>107</v>
      </c>
      <c r="D25" s="4">
        <f>SUBTOTAL(9,D23:D24)</f>
        <v>1859</v>
      </c>
      <c r="E25" s="4">
        <f>SUBTOTAL(9,E23:E24)</f>
        <v>14591.38</v>
      </c>
    </row>
    <row r="26" spans="1:1">
      <c r="A26" s="4" t="s">
        <v>108</v>
      </c>
    </row>
  </sheetData>
  <autoFilter ref="A1:X15">
    <filterColumn colId="3">
      <filters>
        <filter val="80"/>
        <filter val="51"/>
        <filter val="171"/>
        <filter val="392"/>
        <filter val="84"/>
        <filter val="114"/>
        <filter val="55"/>
        <filter val="65"/>
        <filter val="225"/>
        <filter val="37"/>
        <filter val="168"/>
        <filter val="318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21001053627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30</v>
      </c>
      <c r="K2" s="1" t="s">
        <v>136</v>
      </c>
      <c r="L2" s="1" t="s">
        <v>136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  <c r="V2" s="1" t="s">
        <v>145</v>
      </c>
    </row>
    <row r="3" s="1" customFormat="1" spans="1:22">
      <c r="A3" s="3">
        <v>18957468687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132</v>
      </c>
      <c r="G3" s="1" t="s">
        <v>133</v>
      </c>
      <c r="H3" s="1" t="s">
        <v>134</v>
      </c>
      <c r="I3" s="1" t="s">
        <v>150</v>
      </c>
      <c r="J3" s="1" t="s">
        <v>30</v>
      </c>
      <c r="K3" s="1" t="s">
        <v>151</v>
      </c>
      <c r="L3" s="1" t="s">
        <v>151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152</v>
      </c>
      <c r="S3" s="1" t="s">
        <v>142</v>
      </c>
      <c r="T3" s="1" t="s">
        <v>143</v>
      </c>
      <c r="U3" s="1" t="s">
        <v>144</v>
      </c>
      <c r="V3" s="1" t="s">
        <v>153</v>
      </c>
    </row>
    <row r="4" s="1" customFormat="1" spans="1:22">
      <c r="A4" s="3">
        <v>18956007751</v>
      </c>
      <c r="B4" s="1" t="s">
        <v>146</v>
      </c>
      <c r="C4" s="1" t="s">
        <v>154</v>
      </c>
      <c r="D4" s="1" t="s">
        <v>155</v>
      </c>
      <c r="E4" s="1" t="s">
        <v>156</v>
      </c>
      <c r="F4" s="1" t="s">
        <v>132</v>
      </c>
      <c r="G4" s="1" t="s">
        <v>133</v>
      </c>
      <c r="H4" s="1" t="s">
        <v>134</v>
      </c>
      <c r="I4" s="1" t="s">
        <v>157</v>
      </c>
      <c r="J4" s="1" t="s">
        <v>30</v>
      </c>
      <c r="K4" s="1" t="s">
        <v>158</v>
      </c>
      <c r="L4" s="1" t="s">
        <v>158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159</v>
      </c>
      <c r="S4" s="1" t="s">
        <v>142</v>
      </c>
      <c r="T4" s="1" t="s">
        <v>143</v>
      </c>
      <c r="U4" s="1" t="s">
        <v>160</v>
      </c>
      <c r="V4" s="1" t="s">
        <v>161</v>
      </c>
    </row>
    <row r="5" s="1" customFormat="1" spans="1:22">
      <c r="A5" s="3">
        <v>18954701361</v>
      </c>
      <c r="B5" s="1" t="s">
        <v>146</v>
      </c>
      <c r="C5" s="1" t="s">
        <v>162</v>
      </c>
      <c r="D5" s="1" t="s">
        <v>163</v>
      </c>
      <c r="E5" s="1" t="s">
        <v>164</v>
      </c>
      <c r="F5" s="1" t="s">
        <v>132</v>
      </c>
      <c r="G5" s="1" t="s">
        <v>133</v>
      </c>
      <c r="H5" s="1" t="s">
        <v>134</v>
      </c>
      <c r="I5" s="1" t="s">
        <v>165</v>
      </c>
      <c r="J5" s="1" t="s">
        <v>30</v>
      </c>
      <c r="K5" s="1" t="s">
        <v>166</v>
      </c>
      <c r="L5" s="1" t="s">
        <v>166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167</v>
      </c>
      <c r="S5" s="1" t="s">
        <v>142</v>
      </c>
      <c r="T5" s="1" t="s">
        <v>143</v>
      </c>
      <c r="U5" s="1" t="s">
        <v>144</v>
      </c>
      <c r="V5" s="1" t="s">
        <v>168</v>
      </c>
    </row>
    <row r="6" s="1" customFormat="1" spans="1:22">
      <c r="A6" s="3">
        <v>18954398346</v>
      </c>
      <c r="B6" s="1" t="s">
        <v>169</v>
      </c>
      <c r="C6" s="1" t="s">
        <v>170</v>
      </c>
      <c r="D6" s="1" t="s">
        <v>171</v>
      </c>
      <c r="E6" s="1" t="s">
        <v>172</v>
      </c>
      <c r="F6" s="1" t="s">
        <v>132</v>
      </c>
      <c r="G6" s="1" t="s">
        <v>133</v>
      </c>
      <c r="H6" s="1" t="s">
        <v>134</v>
      </c>
      <c r="I6" s="1" t="s">
        <v>173</v>
      </c>
      <c r="J6" s="1" t="s">
        <v>30</v>
      </c>
      <c r="K6" s="1" t="s">
        <v>174</v>
      </c>
      <c r="L6" s="1" t="s">
        <v>174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175</v>
      </c>
      <c r="S6" s="1" t="s">
        <v>142</v>
      </c>
      <c r="T6" s="1" t="s">
        <v>143</v>
      </c>
      <c r="U6" s="1" t="s">
        <v>144</v>
      </c>
      <c r="V6" s="1" t="s">
        <v>161</v>
      </c>
    </row>
    <row r="7" s="1" customFormat="1" spans="1:22">
      <c r="A7" s="3">
        <v>18953354666</v>
      </c>
      <c r="B7" s="1" t="s">
        <v>169</v>
      </c>
      <c r="C7" s="1" t="s">
        <v>176</v>
      </c>
      <c r="D7" s="1" t="s">
        <v>177</v>
      </c>
      <c r="E7" s="1" t="s">
        <v>178</v>
      </c>
      <c r="F7" s="1" t="s">
        <v>132</v>
      </c>
      <c r="G7" s="1" t="s">
        <v>133</v>
      </c>
      <c r="H7" s="1" t="s">
        <v>134</v>
      </c>
      <c r="I7" s="1" t="s">
        <v>179</v>
      </c>
      <c r="J7" s="1" t="s">
        <v>30</v>
      </c>
      <c r="K7" s="1" t="s">
        <v>180</v>
      </c>
      <c r="L7" s="1" t="s">
        <v>180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181</v>
      </c>
      <c r="S7" s="1" t="s">
        <v>142</v>
      </c>
      <c r="T7" s="1" t="s">
        <v>143</v>
      </c>
      <c r="U7" s="1" t="s">
        <v>144</v>
      </c>
      <c r="V7" s="1" t="s">
        <v>182</v>
      </c>
    </row>
    <row r="8" s="1" customFormat="1" spans="1:22">
      <c r="A8" s="3">
        <v>18952467908</v>
      </c>
      <c r="B8" s="1" t="s">
        <v>169</v>
      </c>
      <c r="C8" s="1" t="s">
        <v>183</v>
      </c>
      <c r="D8" s="1" t="s">
        <v>184</v>
      </c>
      <c r="E8" s="1" t="s">
        <v>185</v>
      </c>
      <c r="F8" s="1" t="s">
        <v>128</v>
      </c>
      <c r="G8" s="1" t="s">
        <v>133</v>
      </c>
      <c r="H8" s="1" t="s">
        <v>134</v>
      </c>
      <c r="I8" s="1" t="s">
        <v>186</v>
      </c>
      <c r="J8" s="1" t="s">
        <v>30</v>
      </c>
      <c r="K8" s="1" t="s">
        <v>187</v>
      </c>
      <c r="L8" s="1" t="s">
        <v>187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140</v>
      </c>
      <c r="R8" s="1" t="s">
        <v>188</v>
      </c>
      <c r="S8" s="1" t="s">
        <v>142</v>
      </c>
      <c r="T8" s="1" t="s">
        <v>143</v>
      </c>
      <c r="U8" s="1" t="s">
        <v>160</v>
      </c>
      <c r="V8" s="1" t="s">
        <v>189</v>
      </c>
    </row>
    <row r="9" s="1" customFormat="1" spans="1:22">
      <c r="A9" s="3">
        <v>18952258503</v>
      </c>
      <c r="B9" s="1" t="s">
        <v>169</v>
      </c>
      <c r="C9" s="1" t="s">
        <v>190</v>
      </c>
      <c r="D9" s="1" t="s">
        <v>191</v>
      </c>
      <c r="E9" s="1" t="s">
        <v>192</v>
      </c>
      <c r="F9" s="1" t="s">
        <v>132</v>
      </c>
      <c r="G9" s="1" t="s">
        <v>133</v>
      </c>
      <c r="H9" s="1" t="s">
        <v>134</v>
      </c>
      <c r="I9" s="1" t="s">
        <v>193</v>
      </c>
      <c r="J9" s="1" t="s">
        <v>30</v>
      </c>
      <c r="K9" s="1" t="s">
        <v>194</v>
      </c>
      <c r="L9" s="1" t="s">
        <v>194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140</v>
      </c>
      <c r="R9" s="1" t="s">
        <v>195</v>
      </c>
      <c r="S9" s="1" t="s">
        <v>142</v>
      </c>
      <c r="T9" s="1" t="s">
        <v>143</v>
      </c>
      <c r="U9" s="1" t="s">
        <v>144</v>
      </c>
      <c r="V9" s="1" t="s">
        <v>196</v>
      </c>
    </row>
    <row r="10" s="1" customFormat="1" spans="1:22">
      <c r="A10" s="3">
        <v>18950447722</v>
      </c>
      <c r="B10" s="1" t="s">
        <v>197</v>
      </c>
      <c r="C10" s="1" t="s">
        <v>198</v>
      </c>
      <c r="D10" s="1" t="s">
        <v>199</v>
      </c>
      <c r="E10" s="1" t="s">
        <v>200</v>
      </c>
      <c r="F10" s="1" t="s">
        <v>132</v>
      </c>
      <c r="G10" s="1" t="s">
        <v>133</v>
      </c>
      <c r="H10" s="1" t="s">
        <v>134</v>
      </c>
      <c r="I10" s="1" t="s">
        <v>201</v>
      </c>
      <c r="J10" s="1" t="s">
        <v>30</v>
      </c>
      <c r="K10" s="1" t="s">
        <v>202</v>
      </c>
      <c r="L10" s="1" t="s">
        <v>202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140</v>
      </c>
      <c r="R10" s="1" t="s">
        <v>203</v>
      </c>
      <c r="S10" s="1" t="s">
        <v>142</v>
      </c>
      <c r="T10" s="1" t="s">
        <v>143</v>
      </c>
      <c r="U10" s="1" t="s">
        <v>144</v>
      </c>
      <c r="V10" s="1" t="s">
        <v>182</v>
      </c>
    </row>
    <row r="11" s="1" customFormat="1" spans="1:22">
      <c r="A11" s="3">
        <v>18947865314</v>
      </c>
      <c r="B11" s="1" t="s">
        <v>204</v>
      </c>
      <c r="C11" s="1" t="s">
        <v>205</v>
      </c>
      <c r="D11" s="1" t="s">
        <v>206</v>
      </c>
      <c r="E11" s="1" t="s">
        <v>207</v>
      </c>
      <c r="F11" s="1" t="s">
        <v>146</v>
      </c>
      <c r="G11" s="1" t="s">
        <v>133</v>
      </c>
      <c r="H11" s="1" t="s">
        <v>134</v>
      </c>
      <c r="I11" s="1" t="s">
        <v>208</v>
      </c>
      <c r="J11" s="1" t="s">
        <v>30</v>
      </c>
      <c r="K11" s="1" t="s">
        <v>209</v>
      </c>
      <c r="L11" s="1" t="s">
        <v>209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140</v>
      </c>
      <c r="R11" s="1" t="s">
        <v>210</v>
      </c>
      <c r="S11" s="1" t="s">
        <v>142</v>
      </c>
      <c r="T11" s="1" t="s">
        <v>143</v>
      </c>
      <c r="U11" s="1" t="s">
        <v>144</v>
      </c>
      <c r="V11" s="1" t="s">
        <v>211</v>
      </c>
    </row>
    <row r="12" s="1" customFormat="1" spans="1:22">
      <c r="A12" s="3">
        <v>18907719176</v>
      </c>
      <c r="B12" s="1" t="s">
        <v>212</v>
      </c>
      <c r="C12" s="1" t="s">
        <v>213</v>
      </c>
      <c r="D12" s="1" t="s">
        <v>214</v>
      </c>
      <c r="E12" s="1" t="s">
        <v>215</v>
      </c>
      <c r="F12" s="1" t="s">
        <v>132</v>
      </c>
      <c r="G12" s="1" t="s">
        <v>133</v>
      </c>
      <c r="H12" s="1" t="s">
        <v>134</v>
      </c>
      <c r="I12" s="1" t="s">
        <v>216</v>
      </c>
      <c r="J12" s="1" t="s">
        <v>30</v>
      </c>
      <c r="K12" s="1" t="s">
        <v>217</v>
      </c>
      <c r="L12" s="1" t="s">
        <v>217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140</v>
      </c>
      <c r="R12" s="1" t="s">
        <v>218</v>
      </c>
      <c r="S12" s="1" t="s">
        <v>142</v>
      </c>
      <c r="T12" s="1" t="s">
        <v>143</v>
      </c>
      <c r="U12" s="1" t="s">
        <v>144</v>
      </c>
      <c r="V12" s="1" t="s">
        <v>219</v>
      </c>
    </row>
    <row r="13" s="1" customFormat="1" spans="1:22">
      <c r="A13" s="3">
        <v>18810709098</v>
      </c>
      <c r="B13" s="1" t="s">
        <v>220</v>
      </c>
      <c r="C13" s="1" t="s">
        <v>221</v>
      </c>
      <c r="D13" s="1" t="s">
        <v>222</v>
      </c>
      <c r="E13" s="1" t="s">
        <v>223</v>
      </c>
      <c r="F13" s="1" t="s">
        <v>128</v>
      </c>
      <c r="G13" s="1" t="s">
        <v>133</v>
      </c>
      <c r="H13" s="1" t="s">
        <v>134</v>
      </c>
      <c r="I13" s="1" t="s">
        <v>224</v>
      </c>
      <c r="J13" s="1" t="s">
        <v>30</v>
      </c>
      <c r="K13" s="1" t="s">
        <v>225</v>
      </c>
      <c r="L13" s="1" t="s">
        <v>225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140</v>
      </c>
      <c r="R13" s="1" t="s">
        <v>226</v>
      </c>
      <c r="S13" s="1" t="s">
        <v>142</v>
      </c>
      <c r="T13" s="1" t="s">
        <v>143</v>
      </c>
      <c r="U13" s="1" t="s">
        <v>144</v>
      </c>
      <c r="V13" s="1" t="s">
        <v>227</v>
      </c>
    </row>
    <row r="14" s="1" customFormat="1" spans="1:22">
      <c r="A14" s="3">
        <v>18541616336</v>
      </c>
      <c r="B14" s="1" t="s">
        <v>228</v>
      </c>
      <c r="C14" s="1" t="s">
        <v>229</v>
      </c>
      <c r="D14" s="1" t="s">
        <v>230</v>
      </c>
      <c r="E14" s="1" t="s">
        <v>231</v>
      </c>
      <c r="F14" s="1" t="s">
        <v>132</v>
      </c>
      <c r="G14" s="1" t="s">
        <v>133</v>
      </c>
      <c r="H14" s="1" t="s">
        <v>134</v>
      </c>
      <c r="I14" s="1" t="s">
        <v>232</v>
      </c>
      <c r="J14" s="1" t="s">
        <v>30</v>
      </c>
      <c r="K14" s="1" t="s">
        <v>233</v>
      </c>
      <c r="L14" s="1" t="s">
        <v>233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140</v>
      </c>
      <c r="R14" s="1" t="s">
        <v>234</v>
      </c>
      <c r="S14" s="1" t="s">
        <v>142</v>
      </c>
      <c r="T14" s="1" t="s">
        <v>143</v>
      </c>
      <c r="U14" s="1" t="s">
        <v>144</v>
      </c>
      <c r="V14" s="1" t="s">
        <v>235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2022-09-20T02:12:52Z</dcterms:created>
  <dcterms:modified xsi:type="dcterms:W3CDTF">2022-09-20T02:28:29Z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7AC45AF9A5BD4E09ADBB2070335F48EB</vt:lpwstr>
  </property>
  <property fmtid="{D5CDD505-2E9C-101B-9397-08002B2CF9AE}" pid="3" name="KSOProductBuildVer">
    <vt:lpwstr>2052-11.1.0.12358</vt:lpwstr>
  </property>
</Properties>
</file>