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<sst xmlns="http://schemas.openxmlformats.org/spreadsheetml/2006/main" count="400" uniqueCount="166">
  <si>
    <t>去哪儿网酒店预付对账单</t>
  </si>
  <si>
    <t>供应商名称：</t>
  </si>
  <si>
    <t>汇趣住</t>
  </si>
  <si>
    <t>结算周期：</t>
  </si>
  <si>
    <t>2022-09-19至2022-09-20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</si>
  <si>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</si>
  <si>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</si>
  <si>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</si>
  <si>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</si>
  <si>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</si>
  <si>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</si>
  <si>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</si>
  <si>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</si>
  <si>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</si>
  <si>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</si>
  <si>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</si>
  <si>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</si>
  <si>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</si>
  <si>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</si>
  <si>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</si>
  <si>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¥1,758.00</t>
  </si>
  <si>
    <t>¥239.00</t>
  </si>
  <si>
    <t>¥1,519.00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</si>
  <si>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</si>
  <si>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</si>
  <si>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</si>
  <si>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</si>
  <si>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</si>
  <si>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</si>
  <si>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</si>
  <si>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</si>
  <si>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</si>
  <si>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</si>
  <si>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</si>
  <si>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</si>
  <si>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</si>
  <si>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</si>
  <si>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</si>
  <si>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</si>
  <si>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</si>
  <si>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</si>
  <si>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</si>
  <si>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</si>
  <si>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</si>
  <si>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</si>
  <si>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</si>
  <si>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</si>
  <si>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</si>
  <si>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</si>
  <si>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</si>
  <si>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</si>
  <si>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</si>
  <si>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</si>
  <si>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</si>
  <si>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</si>
  <si>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</si>
  <si>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</si>
  <si>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</si>
  <si>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</si>
  <si>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</si>
  <si>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</si>
  <si>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</si>
  <si>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</si>
  <si>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</si>
  <si>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</si>
  <si>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</si>
  <si>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</si>
  <si>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</si>
  <si>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</si>
  <si>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</si>
  <si>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103123965017</t>
  </si>
  <si>
    <t>酒店预付</t>
  </si>
  <si>
    <t>否</t>
  </si>
  <si>
    <t>普通</t>
  </si>
  <si>
    <t>311489062</t>
  </si>
  <si>
    <t>锦江都城经典上海南京路步行街外滩新城饭店</t>
  </si>
  <si>
    <t>1639468</t>
  </si>
  <si>
    <t>徐力</t>
  </si>
  <si>
    <t>2022-09-17</t>
  </si>
  <si>
    <t>2022-09-19</t>
  </si>
  <si>
    <t>2022-09-20</t>
  </si>
  <si>
    <t>¥539.00</t>
  </si>
  <si>
    <t>¥71.00</t>
  </si>
  <si>
    <t>¥468.00</t>
  </si>
  <si>
    <t>风雅商务房</t>
  </si>
  <si>
    <t>WEBSITE</t>
  </si>
  <si>
    <t>103118614220</t>
  </si>
  <si>
    <t>311485570</t>
  </si>
  <si>
    <t>海友酒店(上海斜土东路店)</t>
  </si>
  <si>
    <t>张巍</t>
  </si>
  <si>
    <t>2022-09-12</t>
  </si>
  <si>
    <t>¥138.00</t>
  </si>
  <si>
    <t>¥18.00</t>
  </si>
  <si>
    <t>¥120.00</t>
  </si>
  <si>
    <t>大床房A</t>
  </si>
  <si>
    <t>103121884537</t>
  </si>
  <si>
    <t>347181995</t>
  </si>
  <si>
    <t>上海品尊名致精品酒店公寓</t>
  </si>
  <si>
    <t>杨俊</t>
  </si>
  <si>
    <t>2022-09-15</t>
  </si>
  <si>
    <t>2022-09-18</t>
  </si>
  <si>
    <t>¥748.00</t>
  </si>
  <si>
    <t>¥106.00</t>
  </si>
  <si>
    <t>¥642.00</t>
  </si>
  <si>
    <t>豪华复式房</t>
  </si>
  <si>
    <t>103122505438</t>
  </si>
  <si>
    <t>384570831</t>
  </si>
  <si>
    <t>海友酒店(上海徐家汇永嘉路店)</t>
  </si>
  <si>
    <t>曹升</t>
  </si>
  <si>
    <t>2022-09-16</t>
  </si>
  <si>
    <t>¥333.00</t>
  </si>
  <si>
    <t>¥44.00</t>
  </si>
  <si>
    <t>¥289.00</t>
  </si>
  <si>
    <t>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</si>
  <si>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</si>
  <si>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</si>
  <si>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</si>
  <si>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</si>
  <si>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</si>
  <si>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</si>
  <si>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</si>
  <si>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</si>
  <si>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</si>
  <si>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</si>
  <si>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</si>
  <si>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A220921154908481</t>
  </si>
  <si>
    <r>
      <t>总计：</t>
    </r>
    <r>
      <rPr>
        <sz val="10"/>
        <rFont val="Arial"/>
        <charset val="134"/>
      </rPr>
      <t>1519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</si>
  <si>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</si>
  <si>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</si>
  <si>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</si>
  <si>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</si>
  <si>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</si>
  <si>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</si>
  <si>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</si>
  <si>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</si>
  <si>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</si>
  <si>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</si>
  <si>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</si>
  <si>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</si>
  <si>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</si>
  <si>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</si>
  <si>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</si>
  <si>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</si>
  <si>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</si>
  <si>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</si>
  <si>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2696648</t>
  </si>
  <si>
    <t>锦江都城经典上海新城外滩酒店</t>
  </si>
  <si>
    <t>--</t>
  </si>
  <si>
    <t>468.00</t>
  </si>
  <si>
    <t>RMB</t>
  </si>
  <si>
    <t>0</t>
  </si>
  <si>
    <t>0.00</t>
  </si>
  <si>
    <t>汇趣住国内直连</t>
  </si>
  <si>
    <t>01.011247</t>
  </si>
  <si>
    <t>2022-09-17 22:08:54</t>
  </si>
  <si>
    <t>直连</t>
  </si>
  <si>
    <t>中国</t>
  </si>
  <si>
    <t>2694860</t>
  </si>
  <si>
    <t>289.00</t>
  </si>
  <si>
    <t>2022-09-16 20:59:30</t>
  </si>
  <si>
    <t>2692626</t>
  </si>
  <si>
    <t>642.00</t>
  </si>
  <si>
    <t>2022-09-15 13:03:32</t>
  </si>
  <si>
    <t>2688367</t>
  </si>
  <si>
    <t>120.00</t>
  </si>
  <si>
    <t>2022-09-12 09:35:11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</si>
</sst>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99</v>
      </c>
      <c r="O4" s="7" t="s">
        <v>100</v>
      </c>
      <c r="P4" s="7" t="s">
        <v>80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79</v>
      </c>
      <c r="P5" s="7" t="s">
        <v>80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72</v>
      </c>
      <c r="AH5" t="s">
        <v>19</v>
      </c>
    </row>
    <row r="6" customHeight="1" spans="1:32">
      <c r="A6" s="10" t="s">
        <v>114</v>
      </c>
      <c r="B6" s="10"/>
      <c r="C6" s="10" t="s">
        <v>115</v>
      </c>
      <c r="D6" s="10"/>
      <c r="E6" s="10"/>
      <c r="F6" s="10"/>
      <c r="G6" s="10" t="s">
        <v>115</v>
      </c>
      <c r="H6" s="10" t="s">
        <v>115</v>
      </c>
      <c r="I6" s="10" t="s">
        <v>115</v>
      </c>
      <c r="J6" s="10" t="s">
        <v>115</v>
      </c>
      <c r="K6" s="10" t="s">
        <v>115</v>
      </c>
      <c r="L6" s="10" t="s">
        <v>115</v>
      </c>
      <c r="M6" s="10" t="s">
        <v>115</v>
      </c>
      <c r="N6" s="10" t="s">
        <v>115</v>
      </c>
      <c r="O6" s="10" t="s">
        <v>115</v>
      </c>
      <c r="P6" s="10" t="s">
        <v>115</v>
      </c>
      <c r="Q6" s="10"/>
      <c r="R6" s="13" t="s">
        <v>20</v>
      </c>
      <c r="S6" s="13" t="s">
        <v>19</v>
      </c>
      <c r="T6" s="10" t="s">
        <v>115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115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</v>
      </c>
      <c r="B1" s="4" t="s">
        <v>117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118</v>
      </c>
      <c r="H1" s="4" t="s">
        <v>119</v>
      </c>
      <c r="I1" s="4" t="s">
        <v>13</v>
      </c>
      <c r="J1" s="4" t="s">
        <v>17</v>
      </c>
      <c r="K1" s="4" t="s">
        <v>18</v>
      </c>
      <c r="L1" s="9" t="s">
        <v>120</v>
      </c>
      <c r="M1" s="4" t="s">
        <v>121</v>
      </c>
      <c r="N1" s="4" t="s">
        <v>122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468</v>
      </c>
      <c r="E2" t="str">
        <f>VLOOKUP(A2,HOP!A:L,12,0)</f>
        <v>468.00</v>
      </c>
      <c r="F2" t="str">
        <f>VLOOKUP(A2,HOP!A:C,3,0)</f>
        <v>2696648</v>
      </c>
      <c r="G2">
        <f>D2-E2</f>
        <v>0</v>
      </c>
      <c r="H2" t="str">
        <f>$H$1&amp;F2</f>
        <v>，2696648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120</v>
      </c>
      <c r="E3" t="str">
        <f>VLOOKUP(A3,HOP!A:L,12,0)</f>
        <v>120.00</v>
      </c>
      <c r="F3" t="str">
        <f>VLOOKUP(A3,HOP!A:C,3,0)</f>
        <v>2688367</v>
      </c>
      <c r="G3">
        <f>D3-E3</f>
        <v>0</v>
      </c>
      <c r="H3" t="str">
        <f>$H$1&amp;F3</f>
        <v>，2688367</v>
      </c>
      <c r="I3" t="str">
        <f>VLOOKUP(A3,HOP!A:U,21,0)</f>
        <v>直连</v>
      </c>
    </row>
    <row r="4" ht="14.25" customHeight="1" spans="1:9">
      <c r="A4" s="6" t="s">
        <v>95</v>
      </c>
      <c r="B4" s="7" t="s">
        <v>100</v>
      </c>
      <c r="C4" s="7" t="s">
        <v>80</v>
      </c>
      <c r="D4" s="3">
        <v>642</v>
      </c>
      <c r="E4" t="str">
        <f>VLOOKUP(A4,HOP!A:L,12,0)</f>
        <v>642.00</v>
      </c>
      <c r="F4" t="str">
        <f>VLOOKUP(A4,HOP!A:C,3,0)</f>
        <v>2692626</v>
      </c>
      <c r="G4">
        <f>D4-E4</f>
        <v>0</v>
      </c>
      <c r="H4" t="str">
        <f>$H$1&amp;F4</f>
        <v>，2692626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79</v>
      </c>
      <c r="C5" s="7" t="s">
        <v>80</v>
      </c>
      <c r="D5" s="3">
        <v>289</v>
      </c>
      <c r="E5" t="str">
        <f>VLOOKUP(A5,HOP!A:L,12,0)</f>
        <v>289.00</v>
      </c>
      <c r="F5" t="str">
        <f>VLOOKUP(A5,HOP!A:C,3,0)</f>
        <v>2694860</v>
      </c>
      <c r="G5">
        <f>D5-E5</f>
        <v>0</v>
      </c>
      <c r="H5" t="str">
        <f>$H$1&amp;F5</f>
        <v>，2694860</v>
      </c>
      <c r="I5" t="str">
        <f>VLOOKUP(A5,HOP!A:U,21,0)</f>
        <v>直连</v>
      </c>
    </row>
    <row r="7" spans="4:4">
      <c r="D7" s="3">
        <f>SUM(D2:D6)</f>
        <v>1519</v>
      </c>
    </row>
    <row r="8" ht="14.25" spans="4:4">
      <c r="D8" s="8" t="s">
        <v>22</v>
      </c>
    </row>
    <row r="11" spans="1:1">
      <c r="A11" t="s">
        <v>125</v>
      </c>
    </row>
    <row r="12" spans="1:1">
      <c r="A12" s="5" t="s">
        <v>126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127</v>
      </c>
      <c r="B1" s="2" t="s">
        <v>128</v>
      </c>
      <c r="C1" s="2" t="s">
        <v>129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1" t="s">
        <v>70</v>
      </c>
      <c r="B2" s="1" t="s">
        <v>78</v>
      </c>
      <c r="C2" s="1" t="s">
        <v>145</v>
      </c>
      <c r="D2" s="1" t="s">
        <v>146</v>
      </c>
      <c r="E2" s="1" t="s">
        <v>77</v>
      </c>
      <c r="F2" s="1" t="s">
        <v>79</v>
      </c>
      <c r="G2" s="1" t="s">
        <v>80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72</v>
      </c>
      <c r="T2" s="1" t="s">
        <v>34</v>
      </c>
      <c r="U2" s="1" t="s">
        <v>155</v>
      </c>
      <c r="V2" s="1" t="s">
        <v>156</v>
      </c>
    </row>
    <row r="3" s="1" customFormat="1" spans="1:22">
      <c r="A3" s="1" t="s">
        <v>105</v>
      </c>
      <c r="B3" s="1" t="s">
        <v>109</v>
      </c>
      <c r="C3" s="1" t="s">
        <v>157</v>
      </c>
      <c r="D3" s="1" t="s">
        <v>107</v>
      </c>
      <c r="E3" s="1" t="s">
        <v>108</v>
      </c>
      <c r="F3" s="1" t="s">
        <v>79</v>
      </c>
      <c r="G3" s="1" t="s">
        <v>80</v>
      </c>
      <c r="H3" s="1" t="s">
        <v>147</v>
      </c>
      <c r="I3" s="1" t="s">
        <v>158</v>
      </c>
      <c r="J3" s="1" t="s">
        <v>149</v>
      </c>
      <c r="K3" s="1" t="s">
        <v>158</v>
      </c>
      <c r="L3" s="1" t="s">
        <v>158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159</v>
      </c>
      <c r="S3" s="1" t="s">
        <v>72</v>
      </c>
      <c r="T3" s="1" t="s">
        <v>34</v>
      </c>
      <c r="U3" s="1" t="s">
        <v>155</v>
      </c>
      <c r="V3" s="1" t="s">
        <v>156</v>
      </c>
    </row>
    <row r="4" s="1" customFormat="1" spans="1:22">
      <c r="A4" s="1" t="s">
        <v>95</v>
      </c>
      <c r="B4" s="1" t="s">
        <v>99</v>
      </c>
      <c r="C4" s="1" t="s">
        <v>160</v>
      </c>
      <c r="D4" s="1" t="s">
        <v>97</v>
      </c>
      <c r="E4" s="1" t="s">
        <v>98</v>
      </c>
      <c r="F4" s="1" t="s">
        <v>100</v>
      </c>
      <c r="G4" s="1" t="s">
        <v>80</v>
      </c>
      <c r="H4" s="1" t="s">
        <v>147</v>
      </c>
      <c r="I4" s="1" t="s">
        <v>161</v>
      </c>
      <c r="J4" s="1" t="s">
        <v>149</v>
      </c>
      <c r="K4" s="1" t="s">
        <v>161</v>
      </c>
      <c r="L4" s="1" t="s">
        <v>161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153</v>
      </c>
      <c r="R4" s="1" t="s">
        <v>162</v>
      </c>
      <c r="S4" s="1" t="s">
        <v>72</v>
      </c>
      <c r="T4" s="1" t="s">
        <v>34</v>
      </c>
      <c r="U4" s="1" t="s">
        <v>155</v>
      </c>
      <c r="V4" s="1" t="s">
        <v>156</v>
      </c>
    </row>
    <row r="5" s="1" customFormat="1" spans="1:22">
      <c r="A5" s="1" t="s">
        <v>86</v>
      </c>
      <c r="B5" s="1" t="s">
        <v>90</v>
      </c>
      <c r="C5" s="1" t="s">
        <v>163</v>
      </c>
      <c r="D5" s="1" t="s">
        <v>88</v>
      </c>
      <c r="E5" s="1" t="s">
        <v>89</v>
      </c>
      <c r="F5" s="1" t="s">
        <v>79</v>
      </c>
      <c r="G5" s="1" t="s">
        <v>80</v>
      </c>
      <c r="H5" s="1" t="s">
        <v>147</v>
      </c>
      <c r="I5" s="1" t="s">
        <v>164</v>
      </c>
      <c r="J5" s="1" t="s">
        <v>149</v>
      </c>
      <c r="K5" s="1" t="s">
        <v>164</v>
      </c>
      <c r="L5" s="1" t="s">
        <v>164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153</v>
      </c>
      <c r="R5" s="1" t="s">
        <v>165</v>
      </c>
      <c r="S5" s="1" t="s">
        <v>72</v>
      </c>
      <c r="T5" s="1" t="s">
        <v>34</v>
      </c>
      <c r="U5" s="1" t="s">
        <v>155</v>
      </c>
      <c r="V5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2022-09-21T07:48:38Z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5F0B0E2C8601407EB18CA2E86217FDF7</vt:lpwstr>
  </property>
</Properties>
</file>