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<sst xmlns="http://schemas.openxmlformats.org/spreadsheetml/2006/main" count="220" uniqueCount="106">
  <si>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</si>
  <si>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</si>
  <si>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</si>
  <si>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</si>
  <si>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</si>
  <si>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</si>
  <si>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</si>
  <si>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</si>
  <si>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</si>
  <si>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</si>
  <si>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</si>
  <si>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</si>
  <si>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</si>
  <si>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</si>
  <si>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</si>
  <si>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</si>
  <si>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</si>
  <si>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</si>
  <si>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</si>
  <si>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</si>
  <si>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</si>
  <si>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</si>
  <si>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</si>
  <si>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</si>
  <si>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</si>
  <si>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999218941898779	</t>
  </si>
  <si>
    <t>Ctrip</t>
  </si>
  <si>
    <t>正常</t>
  </si>
  <si>
    <t>[保定]城市便捷酒店(保定火车站店)(77367780)</t>
  </si>
  <si>
    <t>豪华双床房&lt;双人入住&gt;&lt;内宾&gt;&lt;预付&gt;&lt;双早&gt;</t>
  </si>
  <si>
    <t>CNY</t>
  </si>
  <si>
    <t>吴芳</t>
  </si>
  <si>
    <t>CA11323220921CNY</t>
  </si>
  <si>
    <t>未提现</t>
  </si>
  <si>
    <t>携程开票</t>
  </si>
  <si>
    <t xml:space="preserve">2683539	</t>
  </si>
  <si>
    <t xml:space="preserve">	</t>
  </si>
  <si>
    <t xml:space="preserve">18955285230	</t>
  </si>
  <si>
    <t>[厦门]柏曼酒店(厦门机场湖里大道店)(83812728)</t>
  </si>
  <si>
    <t>曼享大床房&lt;双人入住&gt;&lt;内宾&gt;&lt;预付&gt;&lt;双早&gt;</t>
  </si>
  <si>
    <t>程镇国</t>
  </si>
  <si>
    <t xml:space="preserve">18958395374	</t>
  </si>
  <si>
    <t>汤润琰</t>
  </si>
  <si>
    <t xml:space="preserve">18958412057	</t>
  </si>
  <si>
    <t>李茵欣</t>
  </si>
  <si>
    <t xml:space="preserve">999221033710341	</t>
  </si>
  <si>
    <t>[杭州]杭州钱江新城亚朵酒店(65109612)</t>
  </si>
  <si>
    <t>高级大床房&lt;双人入住&gt;&lt;内宾&gt;&lt;预付&gt;&lt;单早&gt;</t>
  </si>
  <si>
    <t>韦佳</t>
  </si>
  <si>
    <t>，</t>
  </si>
  <si>
    <t>A220921094936481</t>
  </si>
  <si>
    <t>CNY / HKD 当前参考汇率: 1.116266139</t>
  </si>
  <si>
    <t>总计： 3098.8 CNY/
3459.09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</si>
  <si>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</si>
  <si>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</si>
  <si>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</si>
  <si>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</si>
  <si>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</si>
  <si>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</si>
  <si>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</si>
  <si>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</si>
  <si>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</si>
  <si>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</si>
  <si>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</si>
  <si>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</si>
  <si>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</si>
  <si>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</si>
  <si>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</si>
  <si>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</si>
  <si>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</si>
  <si>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</si>
  <si>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</si>
  <si>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</si>
  <si>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2695429</t>
  </si>
  <si>
    <t>杭州钱江新城亚朵酒店</t>
  </si>
  <si>
    <t>2022-09-18</t>
  </si>
  <si>
    <t>退房日月结</t>
  </si>
  <si>
    <t>387.64</t>
  </si>
  <si>
    <t>RMB</t>
  </si>
  <si>
    <t>0</t>
  </si>
  <si>
    <t>0.00</t>
  </si>
  <si>
    <t>携程汇智国内直连</t>
  </si>
  <si>
    <t>1861</t>
  </si>
  <si>
    <t>2022-09-17 08:09:01</t>
  </si>
  <si>
    <t>否</t>
  </si>
  <si>
    <t>汇智国际旅游发展有限公司</t>
  </si>
  <si>
    <t>直连</t>
  </si>
  <si>
    <t>中国</t>
  </si>
  <si>
    <t>2022-09-14</t>
  </si>
  <si>
    <t>2691139</t>
  </si>
  <si>
    <t>柏曼酒店(厦门机场湖里大道店)</t>
  </si>
  <si>
    <t>2022-09-15</t>
  </si>
  <si>
    <t>931.74</t>
  </si>
  <si>
    <t>2022-09-14 11:53:08</t>
  </si>
  <si>
    <t>2691136</t>
  </si>
  <si>
    <t>2022-09-14 11:48:36</t>
  </si>
  <si>
    <t>2022-09-13</t>
  </si>
  <si>
    <t>2689790</t>
  </si>
  <si>
    <t>2022-09-16</t>
  </si>
  <si>
    <t>621.16</t>
  </si>
  <si>
    <t>2022-09-13 11:34:48</t>
  </si>
  <si>
    <t>2022-09-08</t>
  </si>
  <si>
    <t>2683539</t>
  </si>
  <si>
    <t>城市便捷酒店(保定火车站店)</t>
  </si>
  <si>
    <t>226.52</t>
  </si>
  <si>
    <t>2022-09-08 17:27:57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</si>
</sst>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38100</xdr:colOff>
      <xdr:row>55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1250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44821</v>
      </c>
      <c r="G2" s="6">
        <v>44822</v>
      </c>
      <c r="H2" s="4">
        <v>1</v>
      </c>
      <c r="I2" s="4">
        <v>1</v>
      </c>
      <c r="J2" s="4">
        <v>1</v>
      </c>
      <c r="K2" s="4" t="s">
        <v>30</v>
      </c>
      <c r="L2" s="4">
        <v>226.52</v>
      </c>
      <c r="M2" s="4">
        <v>226.52</v>
      </c>
      <c r="N2" s="4" t="s">
        <v>31</v>
      </c>
      <c r="O2" s="4" t="s">
        <v>32</v>
      </c>
      <c r="P2" s="4" t="s">
        <v>33</v>
      </c>
      <c r="Q2" s="4">
        <v>0</v>
      </c>
      <c r="R2" s="7">
        <v>44812</v>
      </c>
      <c r="S2" s="6">
        <v>44825</v>
      </c>
      <c r="T2" s="4" t="s">
        <v>34</v>
      </c>
      <c r="U2" s="4">
        <v>226.52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44820</v>
      </c>
      <c r="G3" s="6">
        <v>44822</v>
      </c>
      <c r="H3" s="4">
        <v>1</v>
      </c>
      <c r="I3" s="4">
        <v>2</v>
      </c>
      <c r="J3" s="4">
        <v>2</v>
      </c>
      <c r="K3" s="4" t="s">
        <v>30</v>
      </c>
      <c r="L3" s="4">
        <v>621.16</v>
      </c>
      <c r="M3" s="4">
        <v>621.16</v>
      </c>
      <c r="N3" s="4" t="s">
        <v>40</v>
      </c>
      <c r="O3" s="4" t="s">
        <v>32</v>
      </c>
      <c r="P3" s="4" t="s">
        <v>33</v>
      </c>
      <c r="Q3" s="4">
        <v>0</v>
      </c>
      <c r="R3" s="7">
        <v>44817</v>
      </c>
      <c r="S3" s="6">
        <v>44825</v>
      </c>
      <c r="T3" s="4" t="s">
        <v>34</v>
      </c>
      <c r="U3" s="4">
        <v>621.16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44819</v>
      </c>
      <c r="G4" s="6">
        <v>44822</v>
      </c>
      <c r="H4" s="4">
        <v>1</v>
      </c>
      <c r="I4" s="4">
        <v>3</v>
      </c>
      <c r="J4" s="4">
        <v>3</v>
      </c>
      <c r="K4" s="4" t="s">
        <v>30</v>
      </c>
      <c r="L4" s="4">
        <v>931.74</v>
      </c>
      <c r="M4" s="4">
        <v>931.74</v>
      </c>
      <c r="N4" s="4" t="s">
        <v>42</v>
      </c>
      <c r="O4" s="4" t="s">
        <v>32</v>
      </c>
      <c r="P4" s="4" t="s">
        <v>33</v>
      </c>
      <c r="Q4" s="4">
        <v>0</v>
      </c>
      <c r="R4" s="7">
        <v>44818</v>
      </c>
      <c r="S4" s="6">
        <v>44825</v>
      </c>
      <c r="T4" s="4" t="s">
        <v>34</v>
      </c>
      <c r="U4" s="4">
        <v>931.74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44819</v>
      </c>
      <c r="G5" s="6">
        <v>44822</v>
      </c>
      <c r="H5" s="4">
        <v>1</v>
      </c>
      <c r="I5" s="4">
        <v>3</v>
      </c>
      <c r="J5" s="4">
        <v>3</v>
      </c>
      <c r="K5" s="4" t="s">
        <v>30</v>
      </c>
      <c r="L5" s="4">
        <v>931.74</v>
      </c>
      <c r="M5" s="4">
        <v>931.74</v>
      </c>
      <c r="N5" s="4" t="s">
        <v>44</v>
      </c>
      <c r="O5" s="4" t="s">
        <v>32</v>
      </c>
      <c r="P5" s="4" t="s">
        <v>33</v>
      </c>
      <c r="Q5" s="4">
        <v>0</v>
      </c>
      <c r="R5" s="7">
        <v>44818</v>
      </c>
      <c r="S5" s="6">
        <v>44825</v>
      </c>
      <c r="T5" s="4" t="s">
        <v>34</v>
      </c>
      <c r="U5" s="4">
        <v>931.74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44821</v>
      </c>
      <c r="G6" s="6">
        <v>44822</v>
      </c>
      <c r="H6" s="4">
        <v>1</v>
      </c>
      <c r="I6" s="4">
        <v>1</v>
      </c>
      <c r="J6" s="4">
        <v>1</v>
      </c>
      <c r="K6" s="4" t="s">
        <v>30</v>
      </c>
      <c r="L6" s="4">
        <v>387.64</v>
      </c>
      <c r="M6" s="4">
        <v>387.64</v>
      </c>
      <c r="N6" s="4" t="s">
        <v>48</v>
      </c>
      <c r="O6" s="4" t="s">
        <v>32</v>
      </c>
      <c r="P6" s="4" t="s">
        <v>33</v>
      </c>
      <c r="Q6" s="4">
        <v>0</v>
      </c>
      <c r="R6" s="7">
        <v>44821</v>
      </c>
      <c r="S6" s="6">
        <v>44825</v>
      </c>
      <c r="T6" s="4" t="s">
        <v>34</v>
      </c>
      <c r="U6" s="4">
        <v>387.64</v>
      </c>
      <c r="V6" s="4">
        <v>0</v>
      </c>
      <c r="W6" s="4">
        <v>0</v>
      </c>
      <c r="X6" s="4" t="s">
        <v>36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999218941898779</v>
      </c>
      <c r="B2" s="6">
        <v>44821</v>
      </c>
      <c r="C2" s="6">
        <v>44822</v>
      </c>
      <c r="D2" s="4">
        <v>226.52</v>
      </c>
      <c r="E2" s="4" t="str">
        <f>VLOOKUP(A2,HOP!A:L,12,0)</f>
        <v>226.52</v>
      </c>
      <c r="F2" s="4" t="str">
        <f>VLOOKUP(A2,HOP!A:C,3,0)</f>
        <v>2683539</v>
      </c>
      <c r="G2" s="4">
        <f>D2-E2</f>
        <v>0</v>
      </c>
      <c r="H2" s="4" t="str">
        <f>$H$1&amp;F2</f>
        <v>，2683539</v>
      </c>
      <c r="I2" s="4" t="str">
        <f>VLOOKUP(A2,HOP!A:U,21,0)</f>
        <v>直连</v>
      </c>
    </row>
    <row r="3" s="4" customFormat="1" spans="1:9">
      <c r="A3" s="5">
        <v>18955285230</v>
      </c>
      <c r="B3" s="6">
        <v>44820</v>
      </c>
      <c r="C3" s="6">
        <v>44822</v>
      </c>
      <c r="D3" s="4">
        <v>621.16</v>
      </c>
      <c r="E3" s="4" t="str">
        <f>VLOOKUP(A3,HOP!A:L,12,0)</f>
        <v>621.16</v>
      </c>
      <c r="F3" s="4" t="str">
        <f>VLOOKUP(A3,HOP!A:C,3,0)</f>
        <v>2689790</v>
      </c>
      <c r="G3" s="4">
        <f>D3-E3</f>
        <v>0</v>
      </c>
      <c r="H3" s="4" t="str">
        <f>$H$1&amp;F3</f>
        <v>，2689790</v>
      </c>
      <c r="I3" s="4" t="str">
        <f>VLOOKUP(A3,HOP!A:U,21,0)</f>
        <v>直连</v>
      </c>
    </row>
    <row r="4" s="4" customFormat="1" spans="1:9">
      <c r="A4" s="5">
        <v>18958395374</v>
      </c>
      <c r="B4" s="6">
        <v>44819</v>
      </c>
      <c r="C4" s="6">
        <v>44822</v>
      </c>
      <c r="D4" s="4">
        <v>931.74</v>
      </c>
      <c r="E4" s="4" t="str">
        <f>VLOOKUP(A4,HOP!A:L,12,0)</f>
        <v>931.74</v>
      </c>
      <c r="F4" s="4" t="str">
        <f>VLOOKUP(A4,HOP!A:C,3,0)</f>
        <v>2691136</v>
      </c>
      <c r="G4" s="4">
        <f>D4-E4</f>
        <v>0</v>
      </c>
      <c r="H4" s="4" t="str">
        <f>$H$1&amp;F4</f>
        <v>，2691136</v>
      </c>
      <c r="I4" s="4" t="str">
        <f>VLOOKUP(A4,HOP!A:U,21,0)</f>
        <v>直连</v>
      </c>
    </row>
    <row r="5" s="4" customFormat="1" spans="1:9">
      <c r="A5" s="5">
        <v>18958412057</v>
      </c>
      <c r="B5" s="6">
        <v>44819</v>
      </c>
      <c r="C5" s="6">
        <v>44822</v>
      </c>
      <c r="D5" s="4">
        <v>931.74</v>
      </c>
      <c r="E5" s="4" t="str">
        <f>VLOOKUP(A5,HOP!A:L,12,0)</f>
        <v>931.74</v>
      </c>
      <c r="F5" s="4" t="str">
        <f>VLOOKUP(A5,HOP!A:C,3,0)</f>
        <v>2691139</v>
      </c>
      <c r="G5" s="4">
        <f>D5-E5</f>
        <v>0</v>
      </c>
      <c r="H5" s="4" t="str">
        <f>$H$1&amp;F5</f>
        <v>，2691139</v>
      </c>
      <c r="I5" s="4" t="str">
        <f>VLOOKUP(A5,HOP!A:U,21,0)</f>
        <v>直连</v>
      </c>
    </row>
    <row r="6" s="4" customFormat="1" spans="1:9">
      <c r="A6" s="5">
        <v>999221033710341</v>
      </c>
      <c r="B6" s="6">
        <v>44821</v>
      </c>
      <c r="C6" s="6">
        <v>44822</v>
      </c>
      <c r="D6" s="4">
        <v>387.64</v>
      </c>
      <c r="E6" s="4" t="str">
        <f>VLOOKUP(A6,HOP!A:L,12,0)</f>
        <v>387.64</v>
      </c>
      <c r="F6" s="4" t="str">
        <f>VLOOKUP(A6,HOP!A:C,3,0)</f>
        <v>2695429</v>
      </c>
      <c r="G6" s="4">
        <f>D6-E6</f>
        <v>0</v>
      </c>
      <c r="H6" s="4" t="str">
        <f>$H$1&amp;F6</f>
        <v>，2695429</v>
      </c>
      <c r="I6" s="4" t="str">
        <f>VLOOKUP(A6,HOP!A:U,21,0)</f>
        <v>直连</v>
      </c>
    </row>
    <row r="8" spans="4:4">
      <c r="D8" s="4">
        <f>SUM(D2:D7)</f>
        <v>3098.8</v>
      </c>
    </row>
    <row r="16" spans="1:1">
      <c r="A16" s="4" t="s">
        <v>50</v>
      </c>
    </row>
    <row r="17" spans="1:1">
      <c r="A17" s="4" t="s">
        <v>51</v>
      </c>
    </row>
    <row r="18" spans="1:1">
      <c r="A18" s="4" t="s">
        <v>52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999221033710341</v>
      </c>
      <c r="B2" s="1" t="s">
        <v>72</v>
      </c>
      <c r="C2" s="1" t="s">
        <v>73</v>
      </c>
      <c r="D2" s="1" t="s">
        <v>74</v>
      </c>
      <c r="E2" s="1" t="s">
        <v>48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18958412057</v>
      </c>
      <c r="B3" s="1" t="s">
        <v>88</v>
      </c>
      <c r="C3" s="1" t="s">
        <v>89</v>
      </c>
      <c r="D3" s="1" t="s">
        <v>90</v>
      </c>
      <c r="E3" s="1" t="s">
        <v>44</v>
      </c>
      <c r="F3" s="1" t="s">
        <v>91</v>
      </c>
      <c r="G3" s="1" t="s">
        <v>75</v>
      </c>
      <c r="H3" s="1" t="s">
        <v>76</v>
      </c>
      <c r="I3" s="1" t="s">
        <v>92</v>
      </c>
      <c r="J3" s="1" t="s">
        <v>78</v>
      </c>
      <c r="K3" s="1" t="s">
        <v>92</v>
      </c>
      <c r="L3" s="1" t="s">
        <v>92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93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18958395374</v>
      </c>
      <c r="B4" s="1" t="s">
        <v>88</v>
      </c>
      <c r="C4" s="1" t="s">
        <v>94</v>
      </c>
      <c r="D4" s="1" t="s">
        <v>90</v>
      </c>
      <c r="E4" s="1" t="s">
        <v>42</v>
      </c>
      <c r="F4" s="1" t="s">
        <v>91</v>
      </c>
      <c r="G4" s="1" t="s">
        <v>75</v>
      </c>
      <c r="H4" s="1" t="s">
        <v>76</v>
      </c>
      <c r="I4" s="1" t="s">
        <v>92</v>
      </c>
      <c r="J4" s="1" t="s">
        <v>78</v>
      </c>
      <c r="K4" s="1" t="s">
        <v>92</v>
      </c>
      <c r="L4" s="1" t="s">
        <v>92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95</v>
      </c>
      <c r="S4" s="1" t="s">
        <v>84</v>
      </c>
      <c r="T4" s="1" t="s">
        <v>85</v>
      </c>
      <c r="U4" s="1" t="s">
        <v>86</v>
      </c>
      <c r="V4" s="1" t="s">
        <v>87</v>
      </c>
    </row>
    <row r="5" s="1" customFormat="1" spans="1:22">
      <c r="A5" s="3">
        <v>18955285230</v>
      </c>
      <c r="B5" s="1" t="s">
        <v>96</v>
      </c>
      <c r="C5" s="1" t="s">
        <v>97</v>
      </c>
      <c r="D5" s="1" t="s">
        <v>90</v>
      </c>
      <c r="E5" s="1" t="s">
        <v>40</v>
      </c>
      <c r="F5" s="1" t="s">
        <v>98</v>
      </c>
      <c r="G5" s="1" t="s">
        <v>75</v>
      </c>
      <c r="H5" s="1" t="s">
        <v>76</v>
      </c>
      <c r="I5" s="1" t="s">
        <v>99</v>
      </c>
      <c r="J5" s="1" t="s">
        <v>78</v>
      </c>
      <c r="K5" s="1" t="s">
        <v>99</v>
      </c>
      <c r="L5" s="1" t="s">
        <v>99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100</v>
      </c>
      <c r="S5" s="1" t="s">
        <v>84</v>
      </c>
      <c r="T5" s="1" t="s">
        <v>85</v>
      </c>
      <c r="U5" s="1" t="s">
        <v>86</v>
      </c>
      <c r="V5" s="1" t="s">
        <v>87</v>
      </c>
    </row>
    <row r="6" s="1" customFormat="1" spans="1:22">
      <c r="A6" s="3">
        <v>999218941898779</v>
      </c>
      <c r="B6" s="1" t="s">
        <v>101</v>
      </c>
      <c r="C6" s="1" t="s">
        <v>102</v>
      </c>
      <c r="D6" s="1" t="s">
        <v>103</v>
      </c>
      <c r="E6" s="1" t="s">
        <v>31</v>
      </c>
      <c r="F6" s="1" t="s">
        <v>72</v>
      </c>
      <c r="G6" s="1" t="s">
        <v>75</v>
      </c>
      <c r="H6" s="1" t="s">
        <v>76</v>
      </c>
      <c r="I6" s="1" t="s">
        <v>104</v>
      </c>
      <c r="J6" s="1" t="s">
        <v>78</v>
      </c>
      <c r="K6" s="1" t="s">
        <v>104</v>
      </c>
      <c r="L6" s="1" t="s">
        <v>104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82</v>
      </c>
      <c r="R6" s="1" t="s">
        <v>105</v>
      </c>
      <c r="S6" s="1" t="s">
        <v>84</v>
      </c>
      <c r="T6" s="1" t="s">
        <v>85</v>
      </c>
      <c r="U6" s="1" t="s">
        <v>86</v>
      </c>
      <c r="V6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2022-09-21T01:44:07Z</dcterms:created>
  <dcterms:modified xsi:type="dcterms:W3CDTF">2022-09-21T01:49:20Z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B5A428513A2C4A5AA54885B2FD18A4F4</vt:lpwstr>
  </property>
  <property fmtid="{D5CDD505-2E9C-101B-9397-08002B2CF9AE}" pid="3" name="KSOProductBuildVer">
    <vt:lpwstr>2052-11.1.0.12358</vt:lpwstr>
  </property>
</Properties>
</file>