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<sst xmlns="http://schemas.openxmlformats.org/spreadsheetml/2006/main" count="707" uniqueCount="297">
  <si>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</si>
  <si>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</si>
  <si>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</si>
  <si>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</si>
  <si>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</si>
  <si>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</si>
  <si>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</si>
  <si>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</si>
  <si>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</si>
  <si>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</si>
  <si>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</si>
  <si>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</si>
  <si>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</si>
  <si>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</si>
  <si>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</si>
  <si>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</si>
  <si>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</si>
  <si>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</si>
  <si>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</si>
  <si>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</si>
  <si>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</si>
  <si>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</si>
  <si>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</si>
  <si>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</si>
  <si>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</si>
  <si>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17884613528	</t>
  </si>
  <si>
    <t>Ctrip</t>
  </si>
  <si>
    <t>正常</t>
  </si>
  <si>
    <t>[拉斯维加斯]拉斯维加斯丽笙金银岛娱乐场酒店(Treasure Island - TI Hotel &amp; Casino, a Radisson Hotel)(37198762)</t>
  </si>
  <si>
    <t>入住时指定房型&lt;不退款&gt;&lt;2人入住&gt;</t>
  </si>
  <si>
    <t>USD</t>
  </si>
  <si>
    <t>Barreda Gaxiola/Guillermo</t>
  </si>
  <si>
    <t>CA5326220921USD</t>
  </si>
  <si>
    <t>未提现</t>
  </si>
  <si>
    <t>携程开票</t>
  </si>
  <si>
    <t xml:space="preserve">2535077	</t>
  </si>
  <si>
    <t xml:space="preserve">5NKSG	</t>
  </si>
  <si>
    <t xml:space="preserve">18351429167	</t>
  </si>
  <si>
    <t>[普吉岛]普吉岛美林海滩万豪度假酒店 (SHA Extra Plus)(Phuket Marriott Resort &amp; Spa, Merlin Beach(SHA Extra Plus))(37212423)</t>
  </si>
  <si>
    <t>池景豪华客房（1张特大床，带阳台）&lt;2人入住&gt;&lt;不退款&gt;&lt;普通会员&gt;</t>
  </si>
  <si>
    <t>EA/XUAN YAN,WONG/LAWRENCE CHIN HWEE</t>
  </si>
  <si>
    <t xml:space="preserve">	</t>
  </si>
  <si>
    <t xml:space="preserve">86125379	</t>
  </si>
  <si>
    <t xml:space="preserve">18574479523	</t>
  </si>
  <si>
    <t>[纽约]纽约市中心希尔顿酒店(New York Hilton Midtown)(37205882)</t>
  </si>
  <si>
    <t>城市房（2张床）&lt;不退款&gt;&lt;2人入住&gt;</t>
  </si>
  <si>
    <t>Blanco/Sean</t>
  </si>
  <si>
    <t xml:space="preserve">18649613115	</t>
  </si>
  <si>
    <t>[洛杉矶]洛杉矶国际机场索内斯塔酒店(Sonesta Los Angeles Airport LAX)(37201387)</t>
  </si>
  <si>
    <t>豪华房(大床)&lt;不退款&gt;&lt;2人入住&gt;</t>
  </si>
  <si>
    <t>Victor/Alexia</t>
  </si>
  <si>
    <t xml:space="preserve">31849SE276475	</t>
  </si>
  <si>
    <t xml:space="preserve">18649828376	</t>
  </si>
  <si>
    <t>Franco/Igor Evangelista</t>
  </si>
  <si>
    <t xml:space="preserve">31849SE276501	</t>
  </si>
  <si>
    <t xml:space="preserve">18650926373	</t>
  </si>
  <si>
    <t>[纽约]爱迪生时代广场酒店(Hotel Edison Times Square)(37209421)</t>
  </si>
  <si>
    <t>经典房（特大床）&lt;不退款&gt;&lt;2人入住&gt;</t>
  </si>
  <si>
    <t>Ruple/Laura Fairbanks</t>
  </si>
  <si>
    <t xml:space="preserve">18705809712	</t>
  </si>
  <si>
    <t>[卡姆登]伦敦圣吉尔斯酒店(St Giles London – A St Giles Hotel)(37257430)</t>
  </si>
  <si>
    <t>经典客房&lt;不退款&gt;&lt;2人入住&gt;</t>
  </si>
  <si>
    <t>chmiel/aleksandra,chmiel/aleksandra</t>
  </si>
  <si>
    <t xml:space="preserve">18799600977	</t>
  </si>
  <si>
    <t>[芝加哥]国会广场酒店及会议中心(The Congress Plaza Hotel &amp; Convention Center)(37213394)</t>
  </si>
  <si>
    <t>标准特大床房&lt;不退款&gt;&lt;2人入住&gt;</t>
  </si>
  <si>
    <t>Rankin/Thomas</t>
  </si>
  <si>
    <t xml:space="preserve">2659825	</t>
  </si>
  <si>
    <t xml:space="preserve">31487599-1	</t>
  </si>
  <si>
    <t xml:space="preserve">18829212459	</t>
  </si>
  <si>
    <t>经典大床房&lt;不退款&gt;&lt;2人入住&gt;</t>
  </si>
  <si>
    <t>Scherpa/Malinda</t>
  </si>
  <si>
    <t xml:space="preserve">18952769708	</t>
  </si>
  <si>
    <t>[杜塞尔多夫]玛丽蒂姆杜塞尔多夫酒店(Maritim Hotel Düsseldorf)(37212168)</t>
  </si>
  <si>
    <t>经典双床房&lt;2人入住&gt;&lt;不退款&gt;</t>
  </si>
  <si>
    <t>Wesoly/Christian</t>
  </si>
  <si>
    <t xml:space="preserve">2688554	</t>
  </si>
  <si>
    <t xml:space="preserve">116662036	</t>
  </si>
  <si>
    <t xml:space="preserve">18952811626	</t>
  </si>
  <si>
    <t>[纽约]时代广场酒店(The Hotel at Times Square New York)(44694518)</t>
  </si>
  <si>
    <t>高级大床房&lt;2人入住&gt;&lt;不退款&gt;</t>
  </si>
  <si>
    <t>Coumoutseas/Taylor,Nolan/Rebecca</t>
  </si>
  <si>
    <t xml:space="preserve">2688573	</t>
  </si>
  <si>
    <t xml:space="preserve">18953117755	</t>
  </si>
  <si>
    <t>[洛姆]洛姆床先生酒店(Mister Bed Lomme)(39644883)</t>
  </si>
  <si>
    <t>双人间&lt;2人入住&gt;&lt;不退款&gt;</t>
  </si>
  <si>
    <t>El Rhalmani/Wassim</t>
  </si>
  <si>
    <t xml:space="preserve">2688694	</t>
  </si>
  <si>
    <t xml:space="preserve">2010607971	</t>
  </si>
  <si>
    <t xml:space="preserve">18953800753	</t>
  </si>
  <si>
    <t>[托瑞盖亚]罗马托尔沃加塔酒店(Hotel Roma Tor Vergata)(39055862)</t>
  </si>
  <si>
    <t>标准房&lt;2人入住&gt;&lt;不退款&gt;</t>
  </si>
  <si>
    <t>Marasco/Gianfranco</t>
  </si>
  <si>
    <t xml:space="preserve">18957674583	</t>
  </si>
  <si>
    <t>[圣奥古斯丁]庞塞圣奥古斯丁汽车旅馆(The Ponce St. Augustine Hotel)(39039147)</t>
  </si>
  <si>
    <t>传统2张大床房&lt;2人入住&gt;&lt;不退款&gt;</t>
  </si>
  <si>
    <t>Faalk/Claire Marie</t>
  </si>
  <si>
    <t xml:space="preserve">EXP-2011553040	</t>
  </si>
  <si>
    <t xml:space="preserve">18957714536	</t>
  </si>
  <si>
    <t>[拉斯维加斯]OYO拉斯维加斯娱乐场酒店(OYO Hotel and Casino Las Vegas)(37224732)</t>
  </si>
  <si>
    <t>客房（2张双人床）&lt;2人入住&gt;&lt;不退款&gt;</t>
  </si>
  <si>
    <t>TESA/MCNEELY</t>
  </si>
  <si>
    <t xml:space="preserve">2690813	</t>
  </si>
  <si>
    <t xml:space="preserve">J3PJT1	</t>
  </si>
  <si>
    <t xml:space="preserve">21009827289	</t>
  </si>
  <si>
    <t>[曼谷]奇德伦中心酒店 (SHA Extra Plus)(Centre Point Chidlom (SHA Extra Plus))(37208642)</t>
  </si>
  <si>
    <t>禅意豪华 房&lt;2人入住&gt;&lt;不退款&gt;&lt;早餐&gt;</t>
  </si>
  <si>
    <t>RUNGRUANGDUAIBUN/CHUTIKAN</t>
  </si>
  <si>
    <t xml:space="preserve">2691905	</t>
  </si>
  <si>
    <t xml:space="preserve">21023061318	</t>
  </si>
  <si>
    <t>[McKean Township]锦绣品质套房酒店(Quality Inn &amp; Suites Fairview)(40072751)</t>
  </si>
  <si>
    <t>标准间1特大床&lt;2人入住&gt;&lt;不退款&gt;</t>
  </si>
  <si>
    <t>Downing/Amy S</t>
  </si>
  <si>
    <t xml:space="preserve">2693467	</t>
  </si>
  <si>
    <t xml:space="preserve">21029919310	</t>
  </si>
  <si>
    <t>[卡利亚里]意大利酒店(Hotel Italia)(37225119)</t>
  </si>
  <si>
    <t>高级房&lt;2人入住&gt;&lt;不退款&gt;</t>
  </si>
  <si>
    <t>Porta/Piero</t>
  </si>
  <si>
    <t xml:space="preserve">2694759	</t>
  </si>
  <si>
    <t xml:space="preserve">2013168158	</t>
  </si>
  <si>
    <t xml:space="preserve">21033255387	</t>
  </si>
  <si>
    <t>[罗穆勒斯]底特律都会机场克拉丽奥酒店(Clarion Hotel Detroit Metro Airport)(37225442)</t>
  </si>
  <si>
    <t>特大床房&lt;2人入住&gt;&lt;不退款&gt;</t>
  </si>
  <si>
    <t>Lemerand/Crystal</t>
  </si>
  <si>
    <t xml:space="preserve">18577739648	</t>
  </si>
  <si>
    <t>赔款</t>
  </si>
  <si>
    <t>[乔治市]槟城乔治敦图恩酒店(Tune Hotel Georgetown Penang)(5931900)</t>
  </si>
  <si>
    <t>城景大床房&lt;不退款&gt;&lt;2人入住&gt;</t>
  </si>
  <si>
    <t>Mohd nurirwan/ Abdullah,Mohd nurirwan/ Abdullah</t>
  </si>
  <si>
    <t xml:space="preserve">18824061606	</t>
  </si>
  <si>
    <t>[迪拜]迪拜阿尔布斯坦瑞享酒店(Mövenpick Grand Al Bustan Dubai)(5931900)</t>
  </si>
  <si>
    <t>经典房&lt;不退款&gt;&lt;2人入住&gt;</t>
  </si>
  <si>
    <t>Dalal/Munjal</t>
  </si>
  <si>
    <t xml:space="preserve">233821	</t>
  </si>
  <si>
    <t>，</t>
  </si>
  <si>
    <t xml:space="preserve"> 本期扣款20USD</t>
  </si>
  <si>
    <t>本期扣款43元</t>
  </si>
  <si>
    <t>A220921105121481</t>
  </si>
  <si>
    <t>A220921105254481</t>
  </si>
  <si>
    <t>USD / HKD 当前参考汇率: 7.84966</t>
  </si>
  <si>
    <t>总计：4673 USD/
36681.46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</si>
  <si>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</si>
  <si>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</si>
  <si>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</si>
  <si>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</si>
  <si>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</si>
  <si>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</si>
  <si>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</si>
  <si>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</si>
  <si>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</si>
  <si>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</si>
  <si>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</si>
  <si>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</si>
  <si>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</si>
  <si>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</si>
  <si>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</si>
  <si>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</si>
  <si>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</si>
  <si>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</si>
  <si>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</si>
  <si>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</si>
  <si>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2695294</t>
  </si>
  <si>
    <t>底特律都会机场克拉丽奥酒店</t>
  </si>
  <si>
    <t>Lemerand Crystal</t>
  </si>
  <si>
    <t>2022-09-18</t>
  </si>
  <si>
    <t>退房日周结</t>
  </si>
  <si>
    <t>616.56</t>
  </si>
  <si>
    <t>88.00</t>
  </si>
  <si>
    <t>0</t>
  </si>
  <si>
    <t>0.00</t>
  </si>
  <si>
    <t>携程盛景国际直连</t>
  </si>
  <si>
    <t>01.010677</t>
  </si>
  <si>
    <t>2022-09-17 03:30:15</t>
  </si>
  <si>
    <t>否</t>
  </si>
  <si>
    <t>汇智国际旅游发展有限公司</t>
  </si>
  <si>
    <t>直连</t>
  </si>
  <si>
    <t>美国</t>
  </si>
  <si>
    <t>2022-09-16</t>
  </si>
  <si>
    <t>2694759</t>
  </si>
  <si>
    <t>意大利酒店</t>
  </si>
  <si>
    <t>Porta Piero</t>
  </si>
  <si>
    <t>757.02</t>
  </si>
  <si>
    <t>108.00</t>
  </si>
  <si>
    <t>2022-09-16 22:29:50</t>
  </si>
  <si>
    <t>意大利</t>
  </si>
  <si>
    <t>2022-09-15</t>
  </si>
  <si>
    <t>2693467</t>
  </si>
  <si>
    <t>费尔维尤品质套房酒店</t>
  </si>
  <si>
    <t>Downing Amy S</t>
  </si>
  <si>
    <t>732.63</t>
  </si>
  <si>
    <t>105.00</t>
  </si>
  <si>
    <t>2022-09-15 23:19:41</t>
  </si>
  <si>
    <t>2022-09-14</t>
  </si>
  <si>
    <t>2691905</t>
  </si>
  <si>
    <t>奇德伦中心酒店 (SHA Extra Plus)</t>
  </si>
  <si>
    <t>RUNGRUANGDUAIBUN CHUTIKAN</t>
  </si>
  <si>
    <t>440.02</t>
  </si>
  <si>
    <t>63.00</t>
  </si>
  <si>
    <t>2022-09-14 23:31:41</t>
  </si>
  <si>
    <t>泰国</t>
  </si>
  <si>
    <t>2690813</t>
  </si>
  <si>
    <t>OYO拉斯维加斯娱乐场酒店</t>
  </si>
  <si>
    <t>TESA MCNEELY</t>
  </si>
  <si>
    <t>3548.08</t>
  </si>
  <si>
    <t>508.00</t>
  </si>
  <si>
    <t>2022-09-14 03:25:30</t>
  </si>
  <si>
    <t>2690782</t>
  </si>
  <si>
    <t>庞塞圣奥古斯丁汽车旅馆</t>
  </si>
  <si>
    <t>Faalk Claire Marie</t>
  </si>
  <si>
    <t>2702.96</t>
  </si>
  <si>
    <t>387.00</t>
  </si>
  <si>
    <t>2022-09-14 02:31:29</t>
  </si>
  <si>
    <t>2022-09-12</t>
  </si>
  <si>
    <t>2689037</t>
  </si>
  <si>
    <t>罗马托尔沃加塔酒店</t>
  </si>
  <si>
    <t>Marasco Gianfranco</t>
  </si>
  <si>
    <t>749.98</t>
  </si>
  <si>
    <t>2022-09-12 18:52:01</t>
  </si>
  <si>
    <t>2688694</t>
  </si>
  <si>
    <t>洛姆米斯达酒店</t>
  </si>
  <si>
    <t>El Rhalmani Wassim</t>
  </si>
  <si>
    <t>965.26</t>
  </si>
  <si>
    <t>139.00</t>
  </si>
  <si>
    <t>2022-09-12 14:25:35</t>
  </si>
  <si>
    <t>法国</t>
  </si>
  <si>
    <t>2688573</t>
  </si>
  <si>
    <t>时代广场酒店</t>
  </si>
  <si>
    <t>Coumoutseas Taylor,Nolan Rebecca</t>
  </si>
  <si>
    <t>2319.40</t>
  </si>
  <si>
    <t>334.00</t>
  </si>
  <si>
    <t>2022-09-12 12:33:46</t>
  </si>
  <si>
    <t>2688554</t>
  </si>
  <si>
    <t>玛丽蒂姆杜塞尔多夫酒店</t>
  </si>
  <si>
    <t>Wesoly Christian</t>
  </si>
  <si>
    <t>798.59</t>
  </si>
  <si>
    <t>115.00</t>
  </si>
  <si>
    <t>2022-09-12 12:27:24</t>
  </si>
  <si>
    <t>德国</t>
  </si>
  <si>
    <t>2022-08-21</t>
  </si>
  <si>
    <t>2662688</t>
  </si>
  <si>
    <t>爱迪生时代广场酒店</t>
  </si>
  <si>
    <t>Scherpa Malinda</t>
  </si>
  <si>
    <t>2002.36</t>
  </si>
  <si>
    <t>293.00</t>
  </si>
  <si>
    <t>2022-08-21 20:31:57</t>
  </si>
  <si>
    <t>2022-08-19</t>
  </si>
  <si>
    <t>2659825</t>
  </si>
  <si>
    <t>国会广场酒店及会议中心</t>
  </si>
  <si>
    <t>Rankin Thomas</t>
  </si>
  <si>
    <t>1238.04</t>
  </si>
  <si>
    <t>182.00</t>
  </si>
  <si>
    <t>2022-08-19 04:05:32</t>
  </si>
  <si>
    <t>2022-08-10</t>
  </si>
  <si>
    <t>2650754</t>
  </si>
  <si>
    <t>伦敦圣吉尔斯酒店</t>
  </si>
  <si>
    <t>chmiel aleksandra,chmiel aleksandra</t>
  </si>
  <si>
    <t>2124.96</t>
  </si>
  <si>
    <t>314.00</t>
  </si>
  <si>
    <t>2022-08-10 18:22:43</t>
  </si>
  <si>
    <t>英国</t>
  </si>
  <si>
    <t>2022-08-06</t>
  </si>
  <si>
    <t>2646098</t>
  </si>
  <si>
    <t>Ruple Laura Fairbanks</t>
  </si>
  <si>
    <t>2209.92</t>
  </si>
  <si>
    <t>326.00</t>
  </si>
  <si>
    <t>2022-08-06 10:08:05</t>
  </si>
  <si>
    <t>2645906</t>
  </si>
  <si>
    <t>洛杉矶国际机场索内斯塔酒店</t>
  </si>
  <si>
    <t>Franco Igor Evangelista</t>
  </si>
  <si>
    <t>1010.06</t>
  </si>
  <si>
    <t>149.00</t>
  </si>
  <si>
    <t>2022-08-06 02:35:40</t>
  </si>
  <si>
    <t>2645864</t>
  </si>
  <si>
    <t>Victor Alexia</t>
  </si>
  <si>
    <t>1008.04</t>
  </si>
  <si>
    <t>2022-08-06 01:30:19</t>
  </si>
  <si>
    <t>2022-07-31</t>
  </si>
  <si>
    <t>2638906</t>
  </si>
  <si>
    <t>纽约市中心希尔顿酒店</t>
  </si>
  <si>
    <t>Blanco Sean</t>
  </si>
  <si>
    <t>4665.02</t>
  </si>
  <si>
    <t>690.00</t>
  </si>
  <si>
    <t>2022-07-31 09:57:28</t>
  </si>
  <si>
    <t>2022-07-10</t>
  </si>
  <si>
    <t>2616820</t>
  </si>
  <si>
    <t>普吉岛美林海滩万豪度假酒店 (SHA Extra Plus)</t>
  </si>
  <si>
    <t>EA XUAN YAN,WONG LAWRENCE CHIN HWEE</t>
  </si>
  <si>
    <t>1100.72</t>
  </si>
  <si>
    <t>164.00</t>
  </si>
  <si>
    <t>2022-07-10 16:24:55</t>
  </si>
  <si>
    <t>2022-05-03</t>
  </si>
  <si>
    <t>2535077</t>
  </si>
  <si>
    <t>拉斯维加斯丽笙金银岛娱乐场酒店</t>
  </si>
  <si>
    <t>Barreda Gaxiola Guillermo</t>
  </si>
  <si>
    <t>3404.48</t>
  </si>
  <si>
    <t>514.00</t>
  </si>
  <si>
    <t>2022-05-03 10:46:53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</si>
</sst>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14</xdr:col>
      <xdr:colOff>219075</xdr:colOff>
      <xdr:row>69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33462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44820</v>
      </c>
      <c r="G2" s="6">
        <v>44822</v>
      </c>
      <c r="H2" s="4">
        <v>1</v>
      </c>
      <c r="I2" s="4">
        <v>2</v>
      </c>
      <c r="J2" s="4">
        <v>2</v>
      </c>
      <c r="K2" s="4" t="s">
        <v>30</v>
      </c>
      <c r="L2" s="4">
        <v>514</v>
      </c>
      <c r="M2" s="4">
        <v>514</v>
      </c>
      <c r="N2" s="4" t="s">
        <v>31</v>
      </c>
      <c r="O2" s="4" t="s">
        <v>32</v>
      </c>
      <c r="P2" s="4" t="s">
        <v>33</v>
      </c>
      <c r="Q2" s="4">
        <v>0</v>
      </c>
      <c r="R2" s="7">
        <v>44684</v>
      </c>
      <c r="S2" s="6">
        <v>44825</v>
      </c>
      <c r="T2" s="4" t="s">
        <v>34</v>
      </c>
      <c r="U2" s="4">
        <v>514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44820</v>
      </c>
      <c r="G3" s="6">
        <v>44822</v>
      </c>
      <c r="H3" s="4">
        <v>1</v>
      </c>
      <c r="I3" s="4">
        <v>2</v>
      </c>
      <c r="J3" s="4">
        <v>2</v>
      </c>
      <c r="K3" s="4" t="s">
        <v>30</v>
      </c>
      <c r="L3" s="4">
        <v>164</v>
      </c>
      <c r="M3" s="4">
        <v>164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44752</v>
      </c>
      <c r="S3" s="6">
        <v>44825</v>
      </c>
      <c r="T3" s="4" t="s">
        <v>34</v>
      </c>
      <c r="U3" s="4">
        <v>164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44820</v>
      </c>
      <c r="G4" s="6">
        <v>44822</v>
      </c>
      <c r="H4" s="4">
        <v>1</v>
      </c>
      <c r="I4" s="4">
        <v>2</v>
      </c>
      <c r="J4" s="4">
        <v>2</v>
      </c>
      <c r="K4" s="4" t="s">
        <v>30</v>
      </c>
      <c r="L4" s="4">
        <v>690</v>
      </c>
      <c r="M4" s="4">
        <v>690</v>
      </c>
      <c r="N4" s="4" t="s">
        <v>46</v>
      </c>
      <c r="O4" s="4" t="s">
        <v>32</v>
      </c>
      <c r="P4" s="4" t="s">
        <v>33</v>
      </c>
      <c r="Q4" s="4">
        <v>0</v>
      </c>
      <c r="R4" s="7">
        <v>44773</v>
      </c>
      <c r="S4" s="6">
        <v>44825</v>
      </c>
      <c r="T4" s="4" t="s">
        <v>34</v>
      </c>
      <c r="U4" s="4">
        <v>690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44821</v>
      </c>
      <c r="G5" s="6">
        <v>44822</v>
      </c>
      <c r="H5" s="4">
        <v>1</v>
      </c>
      <c r="I5" s="4">
        <v>1</v>
      </c>
      <c r="J5" s="4">
        <v>1</v>
      </c>
      <c r="K5" s="4" t="s">
        <v>30</v>
      </c>
      <c r="L5" s="4">
        <v>149</v>
      </c>
      <c r="M5" s="4">
        <v>149</v>
      </c>
      <c r="N5" s="4" t="s">
        <v>50</v>
      </c>
      <c r="O5" s="4" t="s">
        <v>32</v>
      </c>
      <c r="P5" s="4" t="s">
        <v>33</v>
      </c>
      <c r="Q5" s="4">
        <v>0</v>
      </c>
      <c r="R5" s="7">
        <v>44779</v>
      </c>
      <c r="S5" s="6">
        <v>44825</v>
      </c>
      <c r="T5" s="4" t="s">
        <v>34</v>
      </c>
      <c r="U5" s="4">
        <v>149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44821</v>
      </c>
      <c r="G6" s="6">
        <v>44822</v>
      </c>
      <c r="H6" s="4">
        <v>1</v>
      </c>
      <c r="I6" s="4">
        <v>1</v>
      </c>
      <c r="J6" s="4">
        <v>1</v>
      </c>
      <c r="K6" s="4" t="s">
        <v>30</v>
      </c>
      <c r="L6" s="4">
        <v>149</v>
      </c>
      <c r="M6" s="4">
        <v>149</v>
      </c>
      <c r="N6" s="4" t="s">
        <v>53</v>
      </c>
      <c r="O6" s="4" t="s">
        <v>32</v>
      </c>
      <c r="P6" s="4" t="s">
        <v>33</v>
      </c>
      <c r="Q6" s="4">
        <v>0</v>
      </c>
      <c r="R6" s="7">
        <v>44779</v>
      </c>
      <c r="S6" s="6">
        <v>44825</v>
      </c>
      <c r="T6" s="4" t="s">
        <v>34</v>
      </c>
      <c r="U6" s="4">
        <v>149</v>
      </c>
      <c r="V6" s="4">
        <v>0</v>
      </c>
      <c r="W6" s="4">
        <v>0</v>
      </c>
      <c r="X6" s="4" t="s">
        <v>41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44821</v>
      </c>
      <c r="G7" s="6">
        <v>44822</v>
      </c>
      <c r="H7" s="4">
        <v>1</v>
      </c>
      <c r="I7" s="4">
        <v>1</v>
      </c>
      <c r="J7" s="4">
        <v>1</v>
      </c>
      <c r="K7" s="4" t="s">
        <v>30</v>
      </c>
      <c r="L7" s="4">
        <v>326</v>
      </c>
      <c r="M7" s="4">
        <v>326</v>
      </c>
      <c r="N7" s="4" t="s">
        <v>58</v>
      </c>
      <c r="O7" s="4" t="s">
        <v>32</v>
      </c>
      <c r="P7" s="4" t="s">
        <v>33</v>
      </c>
      <c r="Q7" s="4">
        <v>0</v>
      </c>
      <c r="R7" s="7">
        <v>44779</v>
      </c>
      <c r="S7" s="6">
        <v>44825</v>
      </c>
      <c r="T7" s="4" t="s">
        <v>34</v>
      </c>
      <c r="U7" s="4">
        <v>326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44820</v>
      </c>
      <c r="G8" s="6">
        <v>44822</v>
      </c>
      <c r="H8" s="4">
        <v>1</v>
      </c>
      <c r="I8" s="4">
        <v>2</v>
      </c>
      <c r="J8" s="4">
        <v>2</v>
      </c>
      <c r="K8" s="4" t="s">
        <v>30</v>
      </c>
      <c r="L8" s="4">
        <v>314</v>
      </c>
      <c r="M8" s="4">
        <v>314</v>
      </c>
      <c r="N8" s="4" t="s">
        <v>62</v>
      </c>
      <c r="O8" s="4" t="s">
        <v>32</v>
      </c>
      <c r="P8" s="4" t="s">
        <v>33</v>
      </c>
      <c r="Q8" s="4">
        <v>0</v>
      </c>
      <c r="R8" s="7">
        <v>44783</v>
      </c>
      <c r="S8" s="6">
        <v>44825</v>
      </c>
      <c r="T8" s="4" t="s">
        <v>34</v>
      </c>
      <c r="U8" s="4">
        <v>314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44821</v>
      </c>
      <c r="G9" s="6">
        <v>44822</v>
      </c>
      <c r="H9" s="4">
        <v>1</v>
      </c>
      <c r="I9" s="4">
        <v>1</v>
      </c>
      <c r="J9" s="4">
        <v>1</v>
      </c>
      <c r="K9" s="4" t="s">
        <v>30</v>
      </c>
      <c r="L9" s="4">
        <v>182</v>
      </c>
      <c r="M9" s="4">
        <v>182</v>
      </c>
      <c r="N9" s="4" t="s">
        <v>66</v>
      </c>
      <c r="O9" s="4" t="s">
        <v>32</v>
      </c>
      <c r="P9" s="4" t="s">
        <v>33</v>
      </c>
      <c r="Q9" s="4">
        <v>0</v>
      </c>
      <c r="R9" s="7">
        <v>44792</v>
      </c>
      <c r="S9" s="6">
        <v>44825</v>
      </c>
      <c r="T9" s="4" t="s">
        <v>34</v>
      </c>
      <c r="U9" s="4">
        <v>182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56</v>
      </c>
      <c r="E10" s="4" t="s">
        <v>70</v>
      </c>
      <c r="F10" s="6">
        <v>44821</v>
      </c>
      <c r="G10" s="6">
        <v>44822</v>
      </c>
      <c r="H10" s="4">
        <v>1</v>
      </c>
      <c r="I10" s="4">
        <v>1</v>
      </c>
      <c r="J10" s="4">
        <v>1</v>
      </c>
      <c r="K10" s="4" t="s">
        <v>30</v>
      </c>
      <c r="L10" s="4">
        <v>293</v>
      </c>
      <c r="M10" s="4">
        <v>293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44794</v>
      </c>
      <c r="S10" s="6">
        <v>44825</v>
      </c>
      <c r="T10" s="4" t="s">
        <v>34</v>
      </c>
      <c r="U10" s="4">
        <v>293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44821</v>
      </c>
      <c r="G11" s="6">
        <v>44822</v>
      </c>
      <c r="H11" s="4">
        <v>1</v>
      </c>
      <c r="I11" s="4">
        <v>1</v>
      </c>
      <c r="J11" s="4">
        <v>1</v>
      </c>
      <c r="K11" s="4" t="s">
        <v>30</v>
      </c>
      <c r="L11" s="4">
        <v>115</v>
      </c>
      <c r="M11" s="4">
        <v>115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44816</v>
      </c>
      <c r="S11" s="6">
        <v>44825</v>
      </c>
      <c r="T11" s="4" t="s">
        <v>34</v>
      </c>
      <c r="U11" s="4">
        <v>115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44821</v>
      </c>
      <c r="G12" s="6">
        <v>44822</v>
      </c>
      <c r="H12" s="4">
        <v>1</v>
      </c>
      <c r="I12" s="4">
        <v>1</v>
      </c>
      <c r="J12" s="4">
        <v>1</v>
      </c>
      <c r="K12" s="4" t="s">
        <v>30</v>
      </c>
      <c r="L12" s="4">
        <v>334</v>
      </c>
      <c r="M12" s="4">
        <v>334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44825</v>
      </c>
      <c r="T12" s="4" t="s">
        <v>34</v>
      </c>
      <c r="U12" s="4">
        <v>334</v>
      </c>
      <c r="V12" s="4">
        <v>0</v>
      </c>
      <c r="W12" s="4">
        <v>0</v>
      </c>
      <c r="X12" s="4" t="s">
        <v>82</v>
      </c>
      <c r="Y12" s="4" t="s">
        <v>41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44818</v>
      </c>
      <c r="G13" s="6">
        <v>44822</v>
      </c>
      <c r="H13" s="4">
        <v>1</v>
      </c>
      <c r="I13" s="4">
        <v>4</v>
      </c>
      <c r="J13" s="4">
        <v>4</v>
      </c>
      <c r="K13" s="4" t="s">
        <v>30</v>
      </c>
      <c r="L13" s="4">
        <v>139</v>
      </c>
      <c r="M13" s="4">
        <v>139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44816</v>
      </c>
      <c r="S13" s="6">
        <v>44825</v>
      </c>
      <c r="T13" s="4" t="s">
        <v>34</v>
      </c>
      <c r="U13" s="4">
        <v>139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44820</v>
      </c>
      <c r="G14" s="6">
        <v>44822</v>
      </c>
      <c r="H14" s="4">
        <v>1</v>
      </c>
      <c r="I14" s="4">
        <v>2</v>
      </c>
      <c r="J14" s="4">
        <v>2</v>
      </c>
      <c r="K14" s="4" t="s">
        <v>30</v>
      </c>
      <c r="L14" s="4">
        <v>108</v>
      </c>
      <c r="M14" s="4">
        <v>108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44816</v>
      </c>
      <c r="S14" s="6">
        <v>44825</v>
      </c>
      <c r="T14" s="4" t="s">
        <v>34</v>
      </c>
      <c r="U14" s="4">
        <v>108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44819</v>
      </c>
      <c r="G15" s="6">
        <v>44822</v>
      </c>
      <c r="H15" s="4">
        <v>1</v>
      </c>
      <c r="I15" s="4">
        <v>3</v>
      </c>
      <c r="J15" s="4">
        <v>3</v>
      </c>
      <c r="K15" s="4" t="s">
        <v>30</v>
      </c>
      <c r="L15" s="4">
        <v>387</v>
      </c>
      <c r="M15" s="4">
        <v>387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44818</v>
      </c>
      <c r="S15" s="6">
        <v>44825</v>
      </c>
      <c r="T15" s="4" t="s">
        <v>34</v>
      </c>
      <c r="U15" s="4">
        <v>387</v>
      </c>
      <c r="V15" s="4">
        <v>0</v>
      </c>
      <c r="W15" s="4">
        <v>0</v>
      </c>
      <c r="X15" s="4" t="s">
        <v>41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44820</v>
      </c>
      <c r="G16" s="6">
        <v>44822</v>
      </c>
      <c r="H16" s="4">
        <v>1</v>
      </c>
      <c r="I16" s="4">
        <v>2</v>
      </c>
      <c r="J16" s="4">
        <v>2</v>
      </c>
      <c r="K16" s="4" t="s">
        <v>30</v>
      </c>
      <c r="L16" s="4">
        <v>508</v>
      </c>
      <c r="M16" s="4">
        <v>508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44818</v>
      </c>
      <c r="S16" s="6">
        <v>44825</v>
      </c>
      <c r="T16" s="4" t="s">
        <v>34</v>
      </c>
      <c r="U16" s="4">
        <v>508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44821</v>
      </c>
      <c r="G17" s="6">
        <v>44822</v>
      </c>
      <c r="H17" s="4">
        <v>1</v>
      </c>
      <c r="I17" s="4">
        <v>1</v>
      </c>
      <c r="J17" s="4">
        <v>1</v>
      </c>
      <c r="K17" s="4" t="s">
        <v>30</v>
      </c>
      <c r="L17" s="4">
        <v>63</v>
      </c>
      <c r="M17" s="4">
        <v>63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44818</v>
      </c>
      <c r="S17" s="6">
        <v>44825</v>
      </c>
      <c r="T17" s="4" t="s">
        <v>34</v>
      </c>
      <c r="U17" s="4">
        <v>63</v>
      </c>
      <c r="V17" s="4">
        <v>0</v>
      </c>
      <c r="W17" s="4">
        <v>0</v>
      </c>
      <c r="X17" s="4" t="s">
        <v>108</v>
      </c>
      <c r="Y17" s="4" t="s">
        <v>41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44821</v>
      </c>
      <c r="G18" s="6">
        <v>44822</v>
      </c>
      <c r="H18" s="4">
        <v>1</v>
      </c>
      <c r="I18" s="4">
        <v>1</v>
      </c>
      <c r="J18" s="4">
        <v>1</v>
      </c>
      <c r="K18" s="4" t="s">
        <v>30</v>
      </c>
      <c r="L18" s="4">
        <v>105</v>
      </c>
      <c r="M18" s="4">
        <v>105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44819</v>
      </c>
      <c r="S18" s="6">
        <v>44825</v>
      </c>
      <c r="T18" s="4" t="s">
        <v>34</v>
      </c>
      <c r="U18" s="4">
        <v>105</v>
      </c>
      <c r="V18" s="4">
        <v>0</v>
      </c>
      <c r="W18" s="4">
        <v>0</v>
      </c>
      <c r="X18" s="4" t="s">
        <v>113</v>
      </c>
      <c r="Y18" s="4" t="s">
        <v>41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44821</v>
      </c>
      <c r="G19" s="6">
        <v>44822</v>
      </c>
      <c r="H19" s="4">
        <v>1</v>
      </c>
      <c r="I19" s="4">
        <v>1</v>
      </c>
      <c r="J19" s="4">
        <v>1</v>
      </c>
      <c r="K19" s="4" t="s">
        <v>30</v>
      </c>
      <c r="L19" s="4">
        <v>108</v>
      </c>
      <c r="M19" s="4">
        <v>108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44820</v>
      </c>
      <c r="S19" s="6">
        <v>44825</v>
      </c>
      <c r="T19" s="4" t="s">
        <v>34</v>
      </c>
      <c r="U19" s="4">
        <v>108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44821</v>
      </c>
      <c r="G20" s="6">
        <v>44822</v>
      </c>
      <c r="H20" s="4">
        <v>1</v>
      </c>
      <c r="I20" s="4">
        <v>1</v>
      </c>
      <c r="J20" s="4">
        <v>1</v>
      </c>
      <c r="K20" s="4" t="s">
        <v>30</v>
      </c>
      <c r="L20" s="4">
        <v>88</v>
      </c>
      <c r="M20" s="4">
        <v>88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44821</v>
      </c>
      <c r="S20" s="6">
        <v>44825</v>
      </c>
      <c r="T20" s="4" t="s">
        <v>34</v>
      </c>
      <c r="U20" s="4">
        <v>88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124</v>
      </c>
      <c r="B21" s="4" t="s">
        <v>26</v>
      </c>
      <c r="C21" s="4" t="s">
        <v>125</v>
      </c>
      <c r="D21" s="4" t="s">
        <v>126</v>
      </c>
      <c r="E21" s="4" t="s">
        <v>127</v>
      </c>
      <c r="F21" s="6">
        <v>44775</v>
      </c>
      <c r="G21" s="6">
        <v>44777</v>
      </c>
      <c r="H21" s="4">
        <v>1</v>
      </c>
      <c r="I21" s="4">
        <v>2</v>
      </c>
      <c r="J21" s="4">
        <v>2</v>
      </c>
      <c r="K21" s="4" t="s">
        <v>30</v>
      </c>
      <c r="L21" s="4">
        <v>-20</v>
      </c>
      <c r="M21" s="4">
        <v>-20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44773</v>
      </c>
      <c r="S21" s="6">
        <v>44825</v>
      </c>
      <c r="T21" s="4"/>
      <c r="U21" s="4">
        <v>0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129</v>
      </c>
      <c r="B22" s="4" t="s">
        <v>26</v>
      </c>
      <c r="C22" s="4" t="s">
        <v>125</v>
      </c>
      <c r="D22" s="4" t="s">
        <v>130</v>
      </c>
      <c r="E22" s="4" t="s">
        <v>131</v>
      </c>
      <c r="F22" s="6">
        <v>44794</v>
      </c>
      <c r="G22" s="6">
        <v>44796</v>
      </c>
      <c r="H22" s="4">
        <v>1</v>
      </c>
      <c r="I22" s="4">
        <v>2</v>
      </c>
      <c r="J22" s="4">
        <v>2</v>
      </c>
      <c r="K22" s="4" t="s">
        <v>30</v>
      </c>
      <c r="L22" s="4">
        <v>-43</v>
      </c>
      <c r="M22" s="4">
        <v>-43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44794</v>
      </c>
      <c r="S22" s="6">
        <v>44825</v>
      </c>
      <c r="T22" s="4"/>
      <c r="U22" s="4">
        <v>0</v>
      </c>
      <c r="V22" s="4">
        <v>0</v>
      </c>
      <c r="W22" s="4">
        <v>0</v>
      </c>
      <c r="X22" s="4" t="s">
        <v>41</v>
      </c>
      <c r="Y22" s="4" t="s">
        <v>133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31" sqref="A31:E34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5">
        <v>17884613528</v>
      </c>
      <c r="B2" s="6">
        <v>44820</v>
      </c>
      <c r="C2" s="6">
        <v>44822</v>
      </c>
      <c r="D2" s="4">
        <v>514</v>
      </c>
      <c r="E2" s="4" t="str">
        <f>VLOOKUP(A2,HOP!A:L,12,0)</f>
        <v>514.00</v>
      </c>
      <c r="F2" s="4" t="str">
        <f>VLOOKUP(A2,HOP!A:C,3,0)</f>
        <v>2535077</v>
      </c>
      <c r="G2" s="4">
        <f>D2-E2</f>
        <v>0</v>
      </c>
      <c r="H2" s="4" t="str">
        <f>$H$1&amp;F2</f>
        <v>，2535077</v>
      </c>
      <c r="I2" s="4" t="str">
        <f>VLOOKUP(A2,HOP!A:U,21,0)</f>
        <v>直连</v>
      </c>
    </row>
    <row r="3" s="4" customFormat="1" spans="1:9">
      <c r="A3" s="5">
        <v>18351429167</v>
      </c>
      <c r="B3" s="6">
        <v>44820</v>
      </c>
      <c r="C3" s="6">
        <v>44822</v>
      </c>
      <c r="D3" s="4">
        <v>164</v>
      </c>
      <c r="E3" s="4" t="str">
        <f>VLOOKUP(A3,HOP!A:L,12,0)</f>
        <v>164.00</v>
      </c>
      <c r="F3" s="4" t="str">
        <f>VLOOKUP(A3,HOP!A:C,3,0)</f>
        <v>2616820</v>
      </c>
      <c r="G3" s="4">
        <f t="shared" ref="G3:G22" si="0">D3-E3</f>
        <v>0</v>
      </c>
      <c r="H3" s="4" t="str">
        <f t="shared" ref="H3:H22" si="1">$H$1&amp;F3</f>
        <v>，2616820</v>
      </c>
      <c r="I3" s="4" t="str">
        <f>VLOOKUP(A3,HOP!A:U,21,0)</f>
        <v>直连</v>
      </c>
    </row>
    <row r="4" s="4" customFormat="1" spans="1:9">
      <c r="A4" s="5">
        <v>18574479523</v>
      </c>
      <c r="B4" s="6">
        <v>44820</v>
      </c>
      <c r="C4" s="6">
        <v>44822</v>
      </c>
      <c r="D4" s="4">
        <v>690</v>
      </c>
      <c r="E4" s="4" t="str">
        <f>VLOOKUP(A4,HOP!A:L,12,0)</f>
        <v>690.00</v>
      </c>
      <c r="F4" s="4" t="str">
        <f>VLOOKUP(A4,HOP!A:C,3,0)</f>
        <v>2638906</v>
      </c>
      <c r="G4" s="4">
        <f t="shared" si="0"/>
        <v>0</v>
      </c>
      <c r="H4" s="4" t="str">
        <f t="shared" si="1"/>
        <v>，2638906</v>
      </c>
      <c r="I4" s="4" t="str">
        <f>VLOOKUP(A4,HOP!A:U,21,0)</f>
        <v>直连</v>
      </c>
    </row>
    <row r="5" s="4" customFormat="1" spans="1:9">
      <c r="A5" s="5">
        <v>18649613115</v>
      </c>
      <c r="B5" s="6">
        <v>44821</v>
      </c>
      <c r="C5" s="6">
        <v>44822</v>
      </c>
      <c r="D5" s="4">
        <v>149</v>
      </c>
      <c r="E5" s="4" t="str">
        <f>VLOOKUP(A5,HOP!A:L,12,0)</f>
        <v>149.00</v>
      </c>
      <c r="F5" s="4" t="str">
        <f>VLOOKUP(A5,HOP!A:C,3,0)</f>
        <v>2645864</v>
      </c>
      <c r="G5" s="4">
        <f t="shared" si="0"/>
        <v>0</v>
      </c>
      <c r="H5" s="4" t="str">
        <f t="shared" si="1"/>
        <v>，2645864</v>
      </c>
      <c r="I5" s="4" t="str">
        <f>VLOOKUP(A5,HOP!A:U,21,0)</f>
        <v>直连</v>
      </c>
    </row>
    <row r="6" s="4" customFormat="1" spans="1:9">
      <c r="A6" s="5">
        <v>18649828376</v>
      </c>
      <c r="B6" s="6">
        <v>44821</v>
      </c>
      <c r="C6" s="6">
        <v>44822</v>
      </c>
      <c r="D6" s="4">
        <v>149</v>
      </c>
      <c r="E6" s="4" t="str">
        <f>VLOOKUP(A6,HOP!A:L,12,0)</f>
        <v>149.00</v>
      </c>
      <c r="F6" s="4" t="str">
        <f>VLOOKUP(A6,HOP!A:C,3,0)</f>
        <v>2645906</v>
      </c>
      <c r="G6" s="4">
        <f t="shared" si="0"/>
        <v>0</v>
      </c>
      <c r="H6" s="4" t="str">
        <f t="shared" si="1"/>
        <v>，2645906</v>
      </c>
      <c r="I6" s="4" t="str">
        <f>VLOOKUP(A6,HOP!A:U,21,0)</f>
        <v>直连</v>
      </c>
    </row>
    <row r="7" s="4" customFormat="1" spans="1:9">
      <c r="A7" s="5">
        <v>18650926373</v>
      </c>
      <c r="B7" s="6">
        <v>44821</v>
      </c>
      <c r="C7" s="6">
        <v>44822</v>
      </c>
      <c r="D7" s="4">
        <v>326</v>
      </c>
      <c r="E7" s="4" t="str">
        <f>VLOOKUP(A7,HOP!A:L,12,0)</f>
        <v>326.00</v>
      </c>
      <c r="F7" s="4" t="str">
        <f>VLOOKUP(A7,HOP!A:C,3,0)</f>
        <v>2646098</v>
      </c>
      <c r="G7" s="4">
        <f t="shared" si="0"/>
        <v>0</v>
      </c>
      <c r="H7" s="4" t="str">
        <f t="shared" si="1"/>
        <v>，2646098</v>
      </c>
      <c r="I7" s="4" t="str">
        <f>VLOOKUP(A7,HOP!A:U,21,0)</f>
        <v>直连</v>
      </c>
    </row>
    <row r="8" s="4" customFormat="1" spans="1:9">
      <c r="A8" s="5">
        <v>18705809712</v>
      </c>
      <c r="B8" s="6">
        <v>44820</v>
      </c>
      <c r="C8" s="6">
        <v>44822</v>
      </c>
      <c r="D8" s="4">
        <v>314</v>
      </c>
      <c r="E8" s="4" t="str">
        <f>VLOOKUP(A8,HOP!A:L,12,0)</f>
        <v>314.00</v>
      </c>
      <c r="F8" s="4" t="str">
        <f>VLOOKUP(A8,HOP!A:C,3,0)</f>
        <v>2650754</v>
      </c>
      <c r="G8" s="4">
        <f t="shared" si="0"/>
        <v>0</v>
      </c>
      <c r="H8" s="4" t="str">
        <f t="shared" si="1"/>
        <v>，2650754</v>
      </c>
      <c r="I8" s="4" t="str">
        <f>VLOOKUP(A8,HOP!A:U,21,0)</f>
        <v>直连</v>
      </c>
    </row>
    <row r="9" s="4" customFormat="1" spans="1:9">
      <c r="A9" s="5">
        <v>18799600977</v>
      </c>
      <c r="B9" s="6">
        <v>44821</v>
      </c>
      <c r="C9" s="6">
        <v>44822</v>
      </c>
      <c r="D9" s="4">
        <v>182</v>
      </c>
      <c r="E9" s="4" t="str">
        <f>VLOOKUP(A9,HOP!A:L,12,0)</f>
        <v>182.00</v>
      </c>
      <c r="F9" s="4" t="str">
        <f>VLOOKUP(A9,HOP!A:C,3,0)</f>
        <v>2659825</v>
      </c>
      <c r="G9" s="4">
        <f t="shared" si="0"/>
        <v>0</v>
      </c>
      <c r="H9" s="4" t="str">
        <f t="shared" si="1"/>
        <v>，2659825</v>
      </c>
      <c r="I9" s="4" t="str">
        <f>VLOOKUP(A9,HOP!A:U,21,0)</f>
        <v>直连</v>
      </c>
    </row>
    <row r="10" s="4" customFormat="1" spans="1:9">
      <c r="A10" s="5">
        <v>18829212459</v>
      </c>
      <c r="B10" s="6">
        <v>44821</v>
      </c>
      <c r="C10" s="6">
        <v>44822</v>
      </c>
      <c r="D10" s="4">
        <v>293</v>
      </c>
      <c r="E10" s="4" t="str">
        <f>VLOOKUP(A10,HOP!A:L,12,0)</f>
        <v>293.00</v>
      </c>
      <c r="F10" s="4" t="str">
        <f>VLOOKUP(A10,HOP!A:C,3,0)</f>
        <v>2662688</v>
      </c>
      <c r="G10" s="4">
        <f t="shared" si="0"/>
        <v>0</v>
      </c>
      <c r="H10" s="4" t="str">
        <f t="shared" si="1"/>
        <v>，2662688</v>
      </c>
      <c r="I10" s="4" t="str">
        <f>VLOOKUP(A10,HOP!A:U,21,0)</f>
        <v>直连</v>
      </c>
    </row>
    <row r="11" s="4" customFormat="1" spans="1:9">
      <c r="A11" s="5">
        <v>18952769708</v>
      </c>
      <c r="B11" s="6">
        <v>44821</v>
      </c>
      <c r="C11" s="6">
        <v>44822</v>
      </c>
      <c r="D11" s="4">
        <v>115</v>
      </c>
      <c r="E11" s="4" t="str">
        <f>VLOOKUP(A11,HOP!A:L,12,0)</f>
        <v>115.00</v>
      </c>
      <c r="F11" s="4" t="str">
        <f>VLOOKUP(A11,HOP!A:C,3,0)</f>
        <v>2688554</v>
      </c>
      <c r="G11" s="4">
        <f t="shared" si="0"/>
        <v>0</v>
      </c>
      <c r="H11" s="4" t="str">
        <f t="shared" si="1"/>
        <v>，2688554</v>
      </c>
      <c r="I11" s="4" t="str">
        <f>VLOOKUP(A11,HOP!A:U,21,0)</f>
        <v>直连</v>
      </c>
    </row>
    <row r="12" s="4" customFormat="1" spans="1:9">
      <c r="A12" s="5">
        <v>18952811626</v>
      </c>
      <c r="B12" s="6">
        <v>44821</v>
      </c>
      <c r="C12" s="6">
        <v>44822</v>
      </c>
      <c r="D12" s="4">
        <v>334</v>
      </c>
      <c r="E12" s="4" t="str">
        <f>VLOOKUP(A12,HOP!A:L,12,0)</f>
        <v>334.00</v>
      </c>
      <c r="F12" s="4" t="str">
        <f>VLOOKUP(A12,HOP!A:C,3,0)</f>
        <v>2688573</v>
      </c>
      <c r="G12" s="4">
        <f t="shared" si="0"/>
        <v>0</v>
      </c>
      <c r="H12" s="4" t="str">
        <f t="shared" si="1"/>
        <v>，2688573</v>
      </c>
      <c r="I12" s="4" t="str">
        <f>VLOOKUP(A12,HOP!A:U,21,0)</f>
        <v>直连</v>
      </c>
    </row>
    <row r="13" s="4" customFormat="1" spans="1:9">
      <c r="A13" s="5">
        <v>18953117755</v>
      </c>
      <c r="B13" s="6">
        <v>44818</v>
      </c>
      <c r="C13" s="6">
        <v>44822</v>
      </c>
      <c r="D13" s="4">
        <v>139</v>
      </c>
      <c r="E13" s="4" t="str">
        <f>VLOOKUP(A13,HOP!A:L,12,0)</f>
        <v>139.00</v>
      </c>
      <c r="F13" s="4" t="str">
        <f>VLOOKUP(A13,HOP!A:C,3,0)</f>
        <v>2688694</v>
      </c>
      <c r="G13" s="4">
        <f t="shared" si="0"/>
        <v>0</v>
      </c>
      <c r="H13" s="4" t="str">
        <f t="shared" si="1"/>
        <v>，2688694</v>
      </c>
      <c r="I13" s="4" t="str">
        <f>VLOOKUP(A13,HOP!A:U,21,0)</f>
        <v>直连</v>
      </c>
    </row>
    <row r="14" s="4" customFormat="1" spans="1:9">
      <c r="A14" s="5">
        <v>18953800753</v>
      </c>
      <c r="B14" s="6">
        <v>44820</v>
      </c>
      <c r="C14" s="6">
        <v>44822</v>
      </c>
      <c r="D14" s="4">
        <v>108</v>
      </c>
      <c r="E14" s="4" t="str">
        <f>VLOOKUP(A14,HOP!A:L,12,0)</f>
        <v>108.00</v>
      </c>
      <c r="F14" s="4" t="str">
        <f>VLOOKUP(A14,HOP!A:C,3,0)</f>
        <v>2689037</v>
      </c>
      <c r="G14" s="4">
        <f t="shared" si="0"/>
        <v>0</v>
      </c>
      <c r="H14" s="4" t="str">
        <f t="shared" si="1"/>
        <v>，2689037</v>
      </c>
      <c r="I14" s="4" t="str">
        <f>VLOOKUP(A14,HOP!A:U,21,0)</f>
        <v>直连</v>
      </c>
    </row>
    <row r="15" s="4" customFormat="1" spans="1:9">
      <c r="A15" s="5">
        <v>18957674583</v>
      </c>
      <c r="B15" s="6">
        <v>44819</v>
      </c>
      <c r="C15" s="6">
        <v>44822</v>
      </c>
      <c r="D15" s="4">
        <v>387</v>
      </c>
      <c r="E15" s="4" t="str">
        <f>VLOOKUP(A15,HOP!A:L,12,0)</f>
        <v>387.00</v>
      </c>
      <c r="F15" s="4" t="str">
        <f>VLOOKUP(A15,HOP!A:C,3,0)</f>
        <v>2690782</v>
      </c>
      <c r="G15" s="4">
        <f t="shared" si="0"/>
        <v>0</v>
      </c>
      <c r="H15" s="4" t="str">
        <f t="shared" si="1"/>
        <v>，2690782</v>
      </c>
      <c r="I15" s="4" t="str">
        <f>VLOOKUP(A15,HOP!A:U,21,0)</f>
        <v>直连</v>
      </c>
    </row>
    <row r="16" s="4" customFormat="1" spans="1:9">
      <c r="A16" s="5">
        <v>18957714536</v>
      </c>
      <c r="B16" s="6">
        <v>44820</v>
      </c>
      <c r="C16" s="6">
        <v>44822</v>
      </c>
      <c r="D16" s="4">
        <v>508</v>
      </c>
      <c r="E16" s="4" t="str">
        <f>VLOOKUP(A16,HOP!A:L,12,0)</f>
        <v>508.00</v>
      </c>
      <c r="F16" s="4" t="str">
        <f>VLOOKUP(A16,HOP!A:C,3,0)</f>
        <v>2690813</v>
      </c>
      <c r="G16" s="4">
        <f t="shared" si="0"/>
        <v>0</v>
      </c>
      <c r="H16" s="4" t="str">
        <f t="shared" si="1"/>
        <v>，2690813</v>
      </c>
      <c r="I16" s="4" t="str">
        <f>VLOOKUP(A16,HOP!A:U,21,0)</f>
        <v>直连</v>
      </c>
    </row>
    <row r="17" s="4" customFormat="1" spans="1:9">
      <c r="A17" s="5">
        <v>21009827289</v>
      </c>
      <c r="B17" s="6">
        <v>44821</v>
      </c>
      <c r="C17" s="6">
        <v>44822</v>
      </c>
      <c r="D17" s="4">
        <v>63</v>
      </c>
      <c r="E17" s="4" t="str">
        <f>VLOOKUP(A17,HOP!A:L,12,0)</f>
        <v>63.00</v>
      </c>
      <c r="F17" s="4" t="str">
        <f>VLOOKUP(A17,HOP!A:C,3,0)</f>
        <v>2691905</v>
      </c>
      <c r="G17" s="4">
        <f t="shared" si="0"/>
        <v>0</v>
      </c>
      <c r="H17" s="4" t="str">
        <f t="shared" si="1"/>
        <v>，2691905</v>
      </c>
      <c r="I17" s="4" t="str">
        <f>VLOOKUP(A17,HOP!A:U,21,0)</f>
        <v>直连</v>
      </c>
    </row>
    <row r="18" s="4" customFormat="1" spans="1:9">
      <c r="A18" s="5">
        <v>21023061318</v>
      </c>
      <c r="B18" s="6">
        <v>44821</v>
      </c>
      <c r="C18" s="6">
        <v>44822</v>
      </c>
      <c r="D18" s="4">
        <v>105</v>
      </c>
      <c r="E18" s="4" t="str">
        <f>VLOOKUP(A18,HOP!A:L,12,0)</f>
        <v>105.00</v>
      </c>
      <c r="F18" s="4" t="str">
        <f>VLOOKUP(A18,HOP!A:C,3,0)</f>
        <v>2693467</v>
      </c>
      <c r="G18" s="4">
        <f t="shared" si="0"/>
        <v>0</v>
      </c>
      <c r="H18" s="4" t="str">
        <f t="shared" si="1"/>
        <v>，2693467</v>
      </c>
      <c r="I18" s="4" t="str">
        <f>VLOOKUP(A18,HOP!A:U,21,0)</f>
        <v>直连</v>
      </c>
    </row>
    <row r="19" s="4" customFormat="1" spans="1:9">
      <c r="A19" s="5">
        <v>21029919310</v>
      </c>
      <c r="B19" s="6">
        <v>44821</v>
      </c>
      <c r="C19" s="6">
        <v>44822</v>
      </c>
      <c r="D19" s="4">
        <v>108</v>
      </c>
      <c r="E19" s="4" t="str">
        <f>VLOOKUP(A19,HOP!A:L,12,0)</f>
        <v>108.00</v>
      </c>
      <c r="F19" s="4" t="str">
        <f>VLOOKUP(A19,HOP!A:C,3,0)</f>
        <v>2694759</v>
      </c>
      <c r="G19" s="4">
        <f t="shared" si="0"/>
        <v>0</v>
      </c>
      <c r="H19" s="4" t="str">
        <f t="shared" si="1"/>
        <v>，2694759</v>
      </c>
      <c r="I19" s="4" t="str">
        <f>VLOOKUP(A19,HOP!A:U,21,0)</f>
        <v>直连</v>
      </c>
    </row>
    <row r="20" s="4" customFormat="1" spans="1:9">
      <c r="A20" s="5">
        <v>21033255387</v>
      </c>
      <c r="B20" s="6">
        <v>44821</v>
      </c>
      <c r="C20" s="6">
        <v>44822</v>
      </c>
      <c r="D20" s="4">
        <v>88</v>
      </c>
      <c r="E20" s="4" t="str">
        <f>VLOOKUP(A20,HOP!A:L,12,0)</f>
        <v>88.00</v>
      </c>
      <c r="F20" s="4" t="str">
        <f>VLOOKUP(A20,HOP!A:C,3,0)</f>
        <v>2695294</v>
      </c>
      <c r="G20" s="4">
        <f t="shared" si="0"/>
        <v>0</v>
      </c>
      <c r="H20" s="4" t="str">
        <f t="shared" si="1"/>
        <v>，2695294</v>
      </c>
      <c r="I20" s="4" t="str">
        <f>VLOOKUP(A20,HOP!A:U,21,0)</f>
        <v>直连</v>
      </c>
    </row>
    <row r="21" s="4" customFormat="1" spans="1:10">
      <c r="A21" s="5">
        <v>18577739648</v>
      </c>
      <c r="B21" s="6">
        <v>44775</v>
      </c>
      <c r="C21" s="6">
        <v>44777</v>
      </c>
      <c r="D21" s="4">
        <v>-20</v>
      </c>
      <c r="E21" s="4" t="e">
        <f>VLOOKUP(A21,HOP!A:L,12,0)</f>
        <v>#N/A</v>
      </c>
      <c r="F21" s="4">
        <v>2639357</v>
      </c>
      <c r="G21" s="4" t="e">
        <f t="shared" si="0"/>
        <v>#N/A</v>
      </c>
      <c r="H21" s="4" t="str">
        <f t="shared" si="1"/>
        <v>，2639357</v>
      </c>
      <c r="I21" s="4" t="e">
        <f>VLOOKUP(A21,HOP!A:U,21,0)</f>
        <v>#N/A</v>
      </c>
      <c r="J21" s="4" t="s">
        <v>135</v>
      </c>
    </row>
    <row r="22" s="4" customFormat="1" spans="1:10">
      <c r="A22" s="5">
        <v>18824061606</v>
      </c>
      <c r="B22" s="6">
        <v>44794</v>
      </c>
      <c r="C22" s="6">
        <v>44796</v>
      </c>
      <c r="D22" s="4">
        <v>-43</v>
      </c>
      <c r="E22" s="4" t="e">
        <f>VLOOKUP(A22,HOP!A:L,12,0)</f>
        <v>#N/A</v>
      </c>
      <c r="F22" s="4">
        <v>2662061</v>
      </c>
      <c r="G22" s="4" t="e">
        <f t="shared" si="0"/>
        <v>#N/A</v>
      </c>
      <c r="H22" s="4" t="str">
        <f t="shared" si="1"/>
        <v>，2662061</v>
      </c>
      <c r="I22" s="4" t="e">
        <f>VLOOKUP(A22,HOP!A:U,21,0)</f>
        <v>#N/A</v>
      </c>
      <c r="J22" s="4" t="s">
        <v>136</v>
      </c>
    </row>
    <row r="24" spans="4:4">
      <c r="D24" s="4">
        <f>SUM(D2:D23)</f>
        <v>4673</v>
      </c>
    </row>
    <row r="31" spans="1:5">
      <c r="A31" s="4" t="s">
        <v>137</v>
      </c>
      <c r="D31" s="4">
        <v>4693</v>
      </c>
      <c r="E31" s="4">
        <v>36838.45</v>
      </c>
    </row>
    <row r="32" spans="1:5">
      <c r="A32" s="4" t="s">
        <v>138</v>
      </c>
      <c r="D32" s="4">
        <v>-20</v>
      </c>
      <c r="E32" s="4">
        <v>-156.99</v>
      </c>
    </row>
    <row r="33" spans="1:5">
      <c r="A33" s="4" t="s">
        <v>139</v>
      </c>
      <c r="D33" s="4">
        <f>SUM(D31:D32)</f>
        <v>4673</v>
      </c>
      <c r="E33" s="4">
        <f>SUM(E31:E32)</f>
        <v>36681.46</v>
      </c>
    </row>
    <row r="34" spans="1:1">
      <c r="A34" s="4" t="s">
        <v>140</v>
      </c>
    </row>
  </sheetData>
  <autoFilter ref="A1:XFD2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21033255387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160</v>
      </c>
      <c r="G2" s="1" t="s">
        <v>164</v>
      </c>
      <c r="H2" s="1" t="s">
        <v>165</v>
      </c>
      <c r="I2" s="1" t="s">
        <v>166</v>
      </c>
      <c r="J2" s="1" t="s">
        <v>30</v>
      </c>
      <c r="K2" s="1" t="s">
        <v>167</v>
      </c>
      <c r="L2" s="1" t="s">
        <v>167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21029919310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160</v>
      </c>
      <c r="G3" s="1" t="s">
        <v>164</v>
      </c>
      <c r="H3" s="1" t="s">
        <v>165</v>
      </c>
      <c r="I3" s="1" t="s">
        <v>181</v>
      </c>
      <c r="J3" s="1" t="s">
        <v>30</v>
      </c>
      <c r="K3" s="1" t="s">
        <v>182</v>
      </c>
      <c r="L3" s="1" t="s">
        <v>182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183</v>
      </c>
      <c r="S3" s="1" t="s">
        <v>173</v>
      </c>
      <c r="T3" s="1" t="s">
        <v>174</v>
      </c>
      <c r="U3" s="1" t="s">
        <v>175</v>
      </c>
      <c r="V3" s="1" t="s">
        <v>184</v>
      </c>
    </row>
    <row r="4" s="1" customFormat="1" spans="1:22">
      <c r="A4" s="3">
        <v>21023061318</v>
      </c>
      <c r="B4" s="1" t="s">
        <v>185</v>
      </c>
      <c r="C4" s="1" t="s">
        <v>186</v>
      </c>
      <c r="D4" s="1" t="s">
        <v>187</v>
      </c>
      <c r="E4" s="1" t="s">
        <v>188</v>
      </c>
      <c r="F4" s="1" t="s">
        <v>160</v>
      </c>
      <c r="G4" s="1" t="s">
        <v>164</v>
      </c>
      <c r="H4" s="1" t="s">
        <v>165</v>
      </c>
      <c r="I4" s="1" t="s">
        <v>189</v>
      </c>
      <c r="J4" s="1" t="s">
        <v>30</v>
      </c>
      <c r="K4" s="1" t="s">
        <v>190</v>
      </c>
      <c r="L4" s="1" t="s">
        <v>190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191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3">
        <v>21009827289</v>
      </c>
      <c r="B5" s="1" t="s">
        <v>192</v>
      </c>
      <c r="C5" s="1" t="s">
        <v>193</v>
      </c>
      <c r="D5" s="1" t="s">
        <v>194</v>
      </c>
      <c r="E5" s="1" t="s">
        <v>195</v>
      </c>
      <c r="F5" s="1" t="s">
        <v>160</v>
      </c>
      <c r="G5" s="1" t="s">
        <v>164</v>
      </c>
      <c r="H5" s="1" t="s">
        <v>165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198</v>
      </c>
      <c r="S5" s="1" t="s">
        <v>173</v>
      </c>
      <c r="T5" s="1" t="s">
        <v>174</v>
      </c>
      <c r="U5" s="1" t="s">
        <v>175</v>
      </c>
      <c r="V5" s="1" t="s">
        <v>199</v>
      </c>
    </row>
    <row r="6" s="1" customFormat="1" spans="1:22">
      <c r="A6" s="3">
        <v>18957714536</v>
      </c>
      <c r="B6" s="1" t="s">
        <v>192</v>
      </c>
      <c r="C6" s="1" t="s">
        <v>200</v>
      </c>
      <c r="D6" s="1" t="s">
        <v>201</v>
      </c>
      <c r="E6" s="1" t="s">
        <v>202</v>
      </c>
      <c r="F6" s="1" t="s">
        <v>177</v>
      </c>
      <c r="G6" s="1" t="s">
        <v>164</v>
      </c>
      <c r="H6" s="1" t="s">
        <v>165</v>
      </c>
      <c r="I6" s="1" t="s">
        <v>203</v>
      </c>
      <c r="J6" s="1" t="s">
        <v>30</v>
      </c>
      <c r="K6" s="1" t="s">
        <v>204</v>
      </c>
      <c r="L6" s="1" t="s">
        <v>204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205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3">
        <v>18957674583</v>
      </c>
      <c r="B7" s="1" t="s">
        <v>192</v>
      </c>
      <c r="C7" s="1" t="s">
        <v>206</v>
      </c>
      <c r="D7" s="1" t="s">
        <v>207</v>
      </c>
      <c r="E7" s="1" t="s">
        <v>208</v>
      </c>
      <c r="F7" s="1" t="s">
        <v>185</v>
      </c>
      <c r="G7" s="1" t="s">
        <v>164</v>
      </c>
      <c r="H7" s="1" t="s">
        <v>165</v>
      </c>
      <c r="I7" s="1" t="s">
        <v>209</v>
      </c>
      <c r="J7" s="1" t="s">
        <v>30</v>
      </c>
      <c r="K7" s="1" t="s">
        <v>210</v>
      </c>
      <c r="L7" s="1" t="s">
        <v>210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211</v>
      </c>
      <c r="S7" s="1" t="s">
        <v>173</v>
      </c>
      <c r="T7" s="1" t="s">
        <v>174</v>
      </c>
      <c r="U7" s="1" t="s">
        <v>175</v>
      </c>
      <c r="V7" s="1" t="s">
        <v>176</v>
      </c>
    </row>
    <row r="8" s="1" customFormat="1" spans="1:22">
      <c r="A8" s="3">
        <v>18953800753</v>
      </c>
      <c r="B8" s="1" t="s">
        <v>212</v>
      </c>
      <c r="C8" s="1" t="s">
        <v>213</v>
      </c>
      <c r="D8" s="1" t="s">
        <v>214</v>
      </c>
      <c r="E8" s="1" t="s">
        <v>215</v>
      </c>
      <c r="F8" s="1" t="s">
        <v>177</v>
      </c>
      <c r="G8" s="1" t="s">
        <v>164</v>
      </c>
      <c r="H8" s="1" t="s">
        <v>165</v>
      </c>
      <c r="I8" s="1" t="s">
        <v>216</v>
      </c>
      <c r="J8" s="1" t="s">
        <v>30</v>
      </c>
      <c r="K8" s="1" t="s">
        <v>182</v>
      </c>
      <c r="L8" s="1" t="s">
        <v>182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217</v>
      </c>
      <c r="S8" s="1" t="s">
        <v>173</v>
      </c>
      <c r="T8" s="1" t="s">
        <v>174</v>
      </c>
      <c r="U8" s="1" t="s">
        <v>175</v>
      </c>
      <c r="V8" s="1" t="s">
        <v>184</v>
      </c>
    </row>
    <row r="9" s="1" customFormat="1" spans="1:22">
      <c r="A9" s="3">
        <v>18953117755</v>
      </c>
      <c r="B9" s="1" t="s">
        <v>212</v>
      </c>
      <c r="C9" s="1" t="s">
        <v>218</v>
      </c>
      <c r="D9" s="1" t="s">
        <v>219</v>
      </c>
      <c r="E9" s="1" t="s">
        <v>220</v>
      </c>
      <c r="F9" s="1" t="s">
        <v>192</v>
      </c>
      <c r="G9" s="1" t="s">
        <v>164</v>
      </c>
      <c r="H9" s="1" t="s">
        <v>165</v>
      </c>
      <c r="I9" s="1" t="s">
        <v>221</v>
      </c>
      <c r="J9" s="1" t="s">
        <v>30</v>
      </c>
      <c r="K9" s="1" t="s">
        <v>222</v>
      </c>
      <c r="L9" s="1" t="s">
        <v>222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171</v>
      </c>
      <c r="R9" s="1" t="s">
        <v>223</v>
      </c>
      <c r="S9" s="1" t="s">
        <v>173</v>
      </c>
      <c r="T9" s="1" t="s">
        <v>174</v>
      </c>
      <c r="U9" s="1" t="s">
        <v>175</v>
      </c>
      <c r="V9" s="1" t="s">
        <v>224</v>
      </c>
    </row>
    <row r="10" s="1" customFormat="1" spans="1:22">
      <c r="A10" s="3">
        <v>18952811626</v>
      </c>
      <c r="B10" s="1" t="s">
        <v>212</v>
      </c>
      <c r="C10" s="1" t="s">
        <v>225</v>
      </c>
      <c r="D10" s="1" t="s">
        <v>226</v>
      </c>
      <c r="E10" s="1" t="s">
        <v>227</v>
      </c>
      <c r="F10" s="1" t="s">
        <v>160</v>
      </c>
      <c r="G10" s="1" t="s">
        <v>164</v>
      </c>
      <c r="H10" s="1" t="s">
        <v>165</v>
      </c>
      <c r="I10" s="1" t="s">
        <v>228</v>
      </c>
      <c r="J10" s="1" t="s">
        <v>30</v>
      </c>
      <c r="K10" s="1" t="s">
        <v>229</v>
      </c>
      <c r="L10" s="1" t="s">
        <v>229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171</v>
      </c>
      <c r="R10" s="1" t="s">
        <v>230</v>
      </c>
      <c r="S10" s="1" t="s">
        <v>173</v>
      </c>
      <c r="T10" s="1" t="s">
        <v>174</v>
      </c>
      <c r="U10" s="1" t="s">
        <v>175</v>
      </c>
      <c r="V10" s="1" t="s">
        <v>176</v>
      </c>
    </row>
    <row r="11" s="1" customFormat="1" spans="1:22">
      <c r="A11" s="3">
        <v>18952769708</v>
      </c>
      <c r="B11" s="1" t="s">
        <v>212</v>
      </c>
      <c r="C11" s="1" t="s">
        <v>231</v>
      </c>
      <c r="D11" s="1" t="s">
        <v>232</v>
      </c>
      <c r="E11" s="1" t="s">
        <v>233</v>
      </c>
      <c r="F11" s="1" t="s">
        <v>160</v>
      </c>
      <c r="G11" s="1" t="s">
        <v>164</v>
      </c>
      <c r="H11" s="1" t="s">
        <v>165</v>
      </c>
      <c r="I11" s="1" t="s">
        <v>234</v>
      </c>
      <c r="J11" s="1" t="s">
        <v>30</v>
      </c>
      <c r="K11" s="1" t="s">
        <v>235</v>
      </c>
      <c r="L11" s="1" t="s">
        <v>235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171</v>
      </c>
      <c r="R11" s="1" t="s">
        <v>236</v>
      </c>
      <c r="S11" s="1" t="s">
        <v>173</v>
      </c>
      <c r="T11" s="1" t="s">
        <v>174</v>
      </c>
      <c r="U11" s="1" t="s">
        <v>175</v>
      </c>
      <c r="V11" s="1" t="s">
        <v>237</v>
      </c>
    </row>
    <row r="12" s="1" customFormat="1" spans="1:22">
      <c r="A12" s="3">
        <v>18829212459</v>
      </c>
      <c r="B12" s="1" t="s">
        <v>238</v>
      </c>
      <c r="C12" s="1" t="s">
        <v>239</v>
      </c>
      <c r="D12" s="1" t="s">
        <v>240</v>
      </c>
      <c r="E12" s="1" t="s">
        <v>241</v>
      </c>
      <c r="F12" s="1" t="s">
        <v>160</v>
      </c>
      <c r="G12" s="1" t="s">
        <v>164</v>
      </c>
      <c r="H12" s="1" t="s">
        <v>165</v>
      </c>
      <c r="I12" s="1" t="s">
        <v>242</v>
      </c>
      <c r="J12" s="1" t="s">
        <v>30</v>
      </c>
      <c r="K12" s="1" t="s">
        <v>243</v>
      </c>
      <c r="L12" s="1" t="s">
        <v>243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171</v>
      </c>
      <c r="R12" s="1" t="s">
        <v>244</v>
      </c>
      <c r="S12" s="1" t="s">
        <v>173</v>
      </c>
      <c r="T12" s="1" t="s">
        <v>174</v>
      </c>
      <c r="U12" s="1" t="s">
        <v>175</v>
      </c>
      <c r="V12" s="1" t="s">
        <v>176</v>
      </c>
    </row>
    <row r="13" s="1" customFormat="1" spans="1:22">
      <c r="A13" s="3">
        <v>18799600977</v>
      </c>
      <c r="B13" s="1" t="s">
        <v>245</v>
      </c>
      <c r="C13" s="1" t="s">
        <v>246</v>
      </c>
      <c r="D13" s="1" t="s">
        <v>247</v>
      </c>
      <c r="E13" s="1" t="s">
        <v>248</v>
      </c>
      <c r="F13" s="1" t="s">
        <v>160</v>
      </c>
      <c r="G13" s="1" t="s">
        <v>164</v>
      </c>
      <c r="H13" s="1" t="s">
        <v>165</v>
      </c>
      <c r="I13" s="1" t="s">
        <v>249</v>
      </c>
      <c r="J13" s="1" t="s">
        <v>30</v>
      </c>
      <c r="K13" s="1" t="s">
        <v>250</v>
      </c>
      <c r="L13" s="1" t="s">
        <v>250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171</v>
      </c>
      <c r="R13" s="1" t="s">
        <v>251</v>
      </c>
      <c r="S13" s="1" t="s">
        <v>173</v>
      </c>
      <c r="T13" s="1" t="s">
        <v>174</v>
      </c>
      <c r="U13" s="1" t="s">
        <v>175</v>
      </c>
      <c r="V13" s="1" t="s">
        <v>176</v>
      </c>
    </row>
    <row r="14" s="1" customFormat="1" spans="1:22">
      <c r="A14" s="3">
        <v>18705809712</v>
      </c>
      <c r="B14" s="1" t="s">
        <v>252</v>
      </c>
      <c r="C14" s="1" t="s">
        <v>253</v>
      </c>
      <c r="D14" s="1" t="s">
        <v>254</v>
      </c>
      <c r="E14" s="1" t="s">
        <v>255</v>
      </c>
      <c r="F14" s="1" t="s">
        <v>177</v>
      </c>
      <c r="G14" s="1" t="s">
        <v>164</v>
      </c>
      <c r="H14" s="1" t="s">
        <v>165</v>
      </c>
      <c r="I14" s="1" t="s">
        <v>256</v>
      </c>
      <c r="J14" s="1" t="s">
        <v>30</v>
      </c>
      <c r="K14" s="1" t="s">
        <v>257</v>
      </c>
      <c r="L14" s="1" t="s">
        <v>257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171</v>
      </c>
      <c r="R14" s="1" t="s">
        <v>258</v>
      </c>
      <c r="S14" s="1" t="s">
        <v>173</v>
      </c>
      <c r="T14" s="1" t="s">
        <v>174</v>
      </c>
      <c r="U14" s="1" t="s">
        <v>175</v>
      </c>
      <c r="V14" s="1" t="s">
        <v>259</v>
      </c>
    </row>
    <row r="15" s="1" customFormat="1" spans="1:22">
      <c r="A15" s="3">
        <v>18650926373</v>
      </c>
      <c r="B15" s="1" t="s">
        <v>260</v>
      </c>
      <c r="C15" s="1" t="s">
        <v>261</v>
      </c>
      <c r="D15" s="1" t="s">
        <v>240</v>
      </c>
      <c r="E15" s="1" t="s">
        <v>262</v>
      </c>
      <c r="F15" s="1" t="s">
        <v>160</v>
      </c>
      <c r="G15" s="1" t="s">
        <v>164</v>
      </c>
      <c r="H15" s="1" t="s">
        <v>165</v>
      </c>
      <c r="I15" s="1" t="s">
        <v>263</v>
      </c>
      <c r="J15" s="1" t="s">
        <v>30</v>
      </c>
      <c r="K15" s="1" t="s">
        <v>264</v>
      </c>
      <c r="L15" s="1" t="s">
        <v>264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171</v>
      </c>
      <c r="R15" s="1" t="s">
        <v>265</v>
      </c>
      <c r="S15" s="1" t="s">
        <v>173</v>
      </c>
      <c r="T15" s="1" t="s">
        <v>174</v>
      </c>
      <c r="U15" s="1" t="s">
        <v>175</v>
      </c>
      <c r="V15" s="1" t="s">
        <v>176</v>
      </c>
    </row>
    <row r="16" s="1" customFormat="1" spans="1:22">
      <c r="A16" s="3">
        <v>18649828376</v>
      </c>
      <c r="B16" s="1" t="s">
        <v>260</v>
      </c>
      <c r="C16" s="1" t="s">
        <v>266</v>
      </c>
      <c r="D16" s="1" t="s">
        <v>267</v>
      </c>
      <c r="E16" s="1" t="s">
        <v>268</v>
      </c>
      <c r="F16" s="1" t="s">
        <v>160</v>
      </c>
      <c r="G16" s="1" t="s">
        <v>164</v>
      </c>
      <c r="H16" s="1" t="s">
        <v>165</v>
      </c>
      <c r="I16" s="1" t="s">
        <v>269</v>
      </c>
      <c r="J16" s="1" t="s">
        <v>30</v>
      </c>
      <c r="K16" s="1" t="s">
        <v>270</v>
      </c>
      <c r="L16" s="1" t="s">
        <v>270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171</v>
      </c>
      <c r="R16" s="1" t="s">
        <v>271</v>
      </c>
      <c r="S16" s="1" t="s">
        <v>173</v>
      </c>
      <c r="T16" s="1" t="s">
        <v>174</v>
      </c>
      <c r="U16" s="1" t="s">
        <v>175</v>
      </c>
      <c r="V16" s="1" t="s">
        <v>176</v>
      </c>
    </row>
    <row r="17" s="1" customFormat="1" spans="1:22">
      <c r="A17" s="3">
        <v>18649613115</v>
      </c>
      <c r="B17" s="1" t="s">
        <v>260</v>
      </c>
      <c r="C17" s="1" t="s">
        <v>272</v>
      </c>
      <c r="D17" s="1" t="s">
        <v>267</v>
      </c>
      <c r="E17" s="1" t="s">
        <v>273</v>
      </c>
      <c r="F17" s="1" t="s">
        <v>160</v>
      </c>
      <c r="G17" s="1" t="s">
        <v>164</v>
      </c>
      <c r="H17" s="1" t="s">
        <v>165</v>
      </c>
      <c r="I17" s="1" t="s">
        <v>274</v>
      </c>
      <c r="J17" s="1" t="s">
        <v>30</v>
      </c>
      <c r="K17" s="1" t="s">
        <v>270</v>
      </c>
      <c r="L17" s="1" t="s">
        <v>270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171</v>
      </c>
      <c r="R17" s="1" t="s">
        <v>275</v>
      </c>
      <c r="S17" s="1" t="s">
        <v>173</v>
      </c>
      <c r="T17" s="1" t="s">
        <v>174</v>
      </c>
      <c r="U17" s="1" t="s">
        <v>175</v>
      </c>
      <c r="V17" s="1" t="s">
        <v>176</v>
      </c>
    </row>
    <row r="18" s="1" customFormat="1" spans="1:22">
      <c r="A18" s="3">
        <v>18574479523</v>
      </c>
      <c r="B18" s="1" t="s">
        <v>276</v>
      </c>
      <c r="C18" s="1" t="s">
        <v>277</v>
      </c>
      <c r="D18" s="1" t="s">
        <v>278</v>
      </c>
      <c r="E18" s="1" t="s">
        <v>279</v>
      </c>
      <c r="F18" s="1" t="s">
        <v>177</v>
      </c>
      <c r="G18" s="1" t="s">
        <v>164</v>
      </c>
      <c r="H18" s="1" t="s">
        <v>165</v>
      </c>
      <c r="I18" s="1" t="s">
        <v>280</v>
      </c>
      <c r="J18" s="1" t="s">
        <v>30</v>
      </c>
      <c r="K18" s="1" t="s">
        <v>281</v>
      </c>
      <c r="L18" s="1" t="s">
        <v>281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171</v>
      </c>
      <c r="R18" s="1" t="s">
        <v>282</v>
      </c>
      <c r="S18" s="1" t="s">
        <v>173</v>
      </c>
      <c r="T18" s="1" t="s">
        <v>174</v>
      </c>
      <c r="U18" s="1" t="s">
        <v>175</v>
      </c>
      <c r="V18" s="1" t="s">
        <v>176</v>
      </c>
    </row>
    <row r="19" s="1" customFormat="1" spans="1:22">
      <c r="A19" s="3">
        <v>18351429167</v>
      </c>
      <c r="B19" s="1" t="s">
        <v>283</v>
      </c>
      <c r="C19" s="1" t="s">
        <v>284</v>
      </c>
      <c r="D19" s="1" t="s">
        <v>285</v>
      </c>
      <c r="E19" s="1" t="s">
        <v>286</v>
      </c>
      <c r="F19" s="1" t="s">
        <v>177</v>
      </c>
      <c r="G19" s="1" t="s">
        <v>164</v>
      </c>
      <c r="H19" s="1" t="s">
        <v>165</v>
      </c>
      <c r="I19" s="1" t="s">
        <v>287</v>
      </c>
      <c r="J19" s="1" t="s">
        <v>30</v>
      </c>
      <c r="K19" s="1" t="s">
        <v>288</v>
      </c>
      <c r="L19" s="1" t="s">
        <v>288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171</v>
      </c>
      <c r="R19" s="1" t="s">
        <v>289</v>
      </c>
      <c r="S19" s="1" t="s">
        <v>173</v>
      </c>
      <c r="T19" s="1" t="s">
        <v>174</v>
      </c>
      <c r="U19" s="1" t="s">
        <v>175</v>
      </c>
      <c r="V19" s="1" t="s">
        <v>199</v>
      </c>
    </row>
    <row r="20" s="1" customFormat="1" spans="1:22">
      <c r="A20" s="3">
        <v>17884613528</v>
      </c>
      <c r="B20" s="1" t="s">
        <v>290</v>
      </c>
      <c r="C20" s="1" t="s">
        <v>291</v>
      </c>
      <c r="D20" s="1" t="s">
        <v>292</v>
      </c>
      <c r="E20" s="1" t="s">
        <v>293</v>
      </c>
      <c r="F20" s="1" t="s">
        <v>177</v>
      </c>
      <c r="G20" s="1" t="s">
        <v>164</v>
      </c>
      <c r="H20" s="1" t="s">
        <v>165</v>
      </c>
      <c r="I20" s="1" t="s">
        <v>294</v>
      </c>
      <c r="J20" s="1" t="s">
        <v>30</v>
      </c>
      <c r="K20" s="1" t="s">
        <v>295</v>
      </c>
      <c r="L20" s="1" t="s">
        <v>295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171</v>
      </c>
      <c r="R20" s="1" t="s">
        <v>296</v>
      </c>
      <c r="S20" s="1" t="s">
        <v>173</v>
      </c>
      <c r="T20" s="1" t="s">
        <v>174</v>
      </c>
      <c r="U20" s="1" t="s">
        <v>175</v>
      </c>
      <c r="V20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2022-09-21T02:13:44Z</dcterms:created>
  <dcterms:modified xsi:type="dcterms:W3CDTF">2022-09-21T02:54:20Z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B7BEB651AE4A481C8D4F518DBA4BE50D</vt:lpwstr>
  </property>
  <property fmtid="{D5CDD505-2E9C-101B-9397-08002B2CF9AE}" pid="3" name="KSOProductBuildVer">
    <vt:lpwstr>2052-11.1.0.12358</vt:lpwstr>
  </property>
</Properties>
</file>