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<sst xmlns="http://schemas.openxmlformats.org/spreadsheetml/2006/main" count="122" uniqueCount="88">
  <si>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</si>
  <si>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</si>
  <si>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</si>
  <si>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</si>
  <si>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</si>
  <si>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</si>
  <si>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</si>
  <si>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</si>
  <si>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</si>
  <si>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</si>
  <si>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</si>
  <si>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</si>
  <si>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</si>
  <si>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</si>
  <si>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</si>
  <si>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</si>
  <si>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</si>
  <si>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</si>
  <si>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</si>
  <si>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</si>
  <si>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</si>
  <si>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</si>
  <si>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</si>
  <si>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</si>
  <si>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</si>
  <si>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999218925910096	</t>
  </si>
  <si>
    <t>Ctrip</t>
  </si>
  <si>
    <t>正常</t>
  </si>
  <si>
    <t>[漳浦]翡翠湾禧月海景酒店(89052199)</t>
  </si>
  <si>
    <t>豪华海景标间&lt;超值特惠&gt;&lt;双人入住&gt;&lt;双早&gt;</t>
  </si>
  <si>
    <t>CNY</t>
  </si>
  <si>
    <t>苏碧玉</t>
  </si>
  <si>
    <t>CA363220922CNY</t>
  </si>
  <si>
    <t>未提现</t>
  </si>
  <si>
    <t>携程开票</t>
  </si>
  <si>
    <t xml:space="preserve">2681264	</t>
  </si>
  <si>
    <t xml:space="preserve">	</t>
  </si>
  <si>
    <t xml:space="preserve">999218926569345	</t>
  </si>
  <si>
    <t>[昭通]7天酒店(昭通发达广场店)(88739285)</t>
  </si>
  <si>
    <t>精选大床房&lt;双人入住&gt;&lt;内宾&gt;&lt;预付&gt;&lt;双早&gt;</t>
  </si>
  <si>
    <t>季能梅</t>
  </si>
  <si>
    <t xml:space="preserve">2681409	</t>
  </si>
  <si>
    <t xml:space="preserve">104723839454	</t>
  </si>
  <si>
    <t>，</t>
  </si>
  <si>
    <t>A220922101214481</t>
  </si>
  <si>
    <t>A220922101301481</t>
  </si>
  <si>
    <t>CNY / HKD 当前参考汇率: 1.107883735</t>
  </si>
  <si>
    <t>总计：481.08 CNY/
532.98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</si>
  <si>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</si>
  <si>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</si>
  <si>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</si>
  <si>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</si>
  <si>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</si>
  <si>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</si>
  <si>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</si>
  <si>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</si>
  <si>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</si>
  <si>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</si>
  <si>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</si>
  <si>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</si>
  <si>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</si>
  <si>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</si>
  <si>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</si>
  <si>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</si>
  <si>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</si>
  <si>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</si>
  <si>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</si>
  <si>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2022-09-06</t>
  </si>
  <si>
    <t>2681409</t>
  </si>
  <si>
    <t>7天酒店(昭通发达广场店)</t>
  </si>
  <si>
    <t>2022-09-07</t>
  </si>
  <si>
    <t>退房日周结</t>
  </si>
  <si>
    <t>139.38</t>
  </si>
  <si>
    <t>RMB</t>
  </si>
  <si>
    <t>0</t>
  </si>
  <si>
    <t>0.00</t>
  </si>
  <si>
    <t>携程国内直连(DD)</t>
  </si>
  <si>
    <t>01.011249</t>
  </si>
  <si>
    <t>2022-09-06 22:28:02</t>
  </si>
  <si>
    <t>否</t>
  </si>
  <si>
    <t>汇智国际旅游发展有限公司</t>
  </si>
  <si>
    <t>直连</t>
  </si>
  <si>
    <t>中国</t>
  </si>
  <si>
    <t>2681264</t>
  </si>
  <si>
    <t>翡翠湾禧月海景酒店</t>
  </si>
  <si>
    <t>341.70</t>
  </si>
  <si>
    <t>2022-09-06 20:40:34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</si>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</sst>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47625</xdr:colOff>
      <xdr:row>50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2964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44811</v>
      </c>
      <c r="H2" s="4">
        <v>1</v>
      </c>
      <c r="I2" s="4">
        <v>1</v>
      </c>
      <c r="J2" s="4">
        <v>1</v>
      </c>
      <c r="K2" s="4" t="s">
        <v>30</v>
      </c>
      <c r="L2" s="4">
        <v>341.7</v>
      </c>
      <c r="M2" s="4">
        <v>341.7</v>
      </c>
      <c r="N2" s="4" t="s">
        <v>31</v>
      </c>
      <c r="O2" s="4" t="s">
        <v>32</v>
      </c>
      <c r="P2" s="4" t="s">
        <v>33</v>
      </c>
      <c r="Q2" s="4">
        <v>0</v>
      </c>
      <c r="R2" s="7">
        <v>44810</v>
      </c>
      <c r="S2" s="6">
        <v>44826</v>
      </c>
      <c r="T2" s="4" t="s">
        <v>34</v>
      </c>
      <c r="U2" s="4">
        <v>341.7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44810</v>
      </c>
      <c r="G3" s="6">
        <v>44811</v>
      </c>
      <c r="H3" s="4">
        <v>1</v>
      </c>
      <c r="I3" s="4">
        <v>1</v>
      </c>
      <c r="J3" s="4">
        <v>1</v>
      </c>
      <c r="K3" s="4" t="s">
        <v>30</v>
      </c>
      <c r="L3" s="4">
        <v>139.38</v>
      </c>
      <c r="M3" s="4">
        <v>139.38</v>
      </c>
      <c r="N3" s="4" t="s">
        <v>40</v>
      </c>
      <c r="O3" s="4" t="s">
        <v>32</v>
      </c>
      <c r="P3" s="4" t="s">
        <v>33</v>
      </c>
      <c r="Q3" s="4">
        <v>0</v>
      </c>
      <c r="R3" s="7">
        <v>44810</v>
      </c>
      <c r="S3" s="6">
        <v>44826</v>
      </c>
      <c r="T3" s="4" t="s">
        <v>34</v>
      </c>
      <c r="U3" s="4">
        <v>139.38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F14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999218925910096</v>
      </c>
      <c r="B2" s="6">
        <v>44810</v>
      </c>
      <c r="C2" s="6">
        <v>44811</v>
      </c>
      <c r="D2" s="4">
        <v>341.7</v>
      </c>
      <c r="E2" s="4" t="str">
        <f>VLOOKUP(A2,HOP!A:L,12,0)</f>
        <v>341.70</v>
      </c>
      <c r="F2" s="4" t="str">
        <f>VLOOKUP(A2,HOP!A:C,3,0)</f>
        <v>2681264</v>
      </c>
      <c r="G2" s="4">
        <f>D2-E2</f>
        <v>0</v>
      </c>
      <c r="H2" s="4" t="str">
        <f>$H$1&amp;F2</f>
        <v>，2681264</v>
      </c>
      <c r="I2" s="4" t="str">
        <f>VLOOKUP(A2,HOP!A:U,21,0)</f>
        <v>直采</v>
      </c>
    </row>
    <row r="3" s="4" customFormat="1" spans="1:9">
      <c r="A3" s="5">
        <v>999218926569345</v>
      </c>
      <c r="B3" s="6">
        <v>44810</v>
      </c>
      <c r="C3" s="6">
        <v>44811</v>
      </c>
      <c r="D3" s="4">
        <v>139.38</v>
      </c>
      <c r="E3" s="4" t="str">
        <f>VLOOKUP(A3,HOP!A:L,12,0)</f>
        <v>139.38</v>
      </c>
      <c r="F3" s="4" t="str">
        <f>VLOOKUP(A3,HOP!A:C,3,0)</f>
        <v>2681409</v>
      </c>
      <c r="G3" s="4">
        <f>D3-E3</f>
        <v>0</v>
      </c>
      <c r="H3" s="4" t="str">
        <f>$H$1&amp;F3</f>
        <v>，2681409</v>
      </c>
      <c r="I3" s="4" t="str">
        <f>VLOOKUP(A3,HOP!A:U,21,0)</f>
        <v>直连</v>
      </c>
    </row>
    <row r="5" spans="4:4">
      <c r="D5" s="4">
        <f>SUM(D2:D4)</f>
        <v>481.08</v>
      </c>
    </row>
    <row r="11" spans="1:5">
      <c r="A11" s="4" t="s">
        <v>44</v>
      </c>
      <c r="D11" s="4">
        <v>341.7</v>
      </c>
      <c r="E11" s="4">
        <v>378.56</v>
      </c>
    </row>
    <row r="12" spans="1:5">
      <c r="A12" s="4" t="s">
        <v>45</v>
      </c>
      <c r="D12" s="4">
        <v>139.38</v>
      </c>
      <c r="E12" s="4">
        <v>154.42</v>
      </c>
    </row>
    <row r="13" spans="1:5">
      <c r="A13" s="4" t="s">
        <v>46</v>
      </c>
      <c r="D13" s="4">
        <f>SUM(D11:D12)</f>
        <v>481.08</v>
      </c>
      <c r="E13" s="4">
        <f>SUM(E11:E12)</f>
        <v>532.98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999218926569345</v>
      </c>
      <c r="B2" s="1" t="s">
        <v>67</v>
      </c>
      <c r="C2" s="1" t="s">
        <v>68</v>
      </c>
      <c r="D2" s="1" t="s">
        <v>69</v>
      </c>
      <c r="E2" s="1" t="s">
        <v>40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999218925910096</v>
      </c>
      <c r="B3" s="1" t="s">
        <v>67</v>
      </c>
      <c r="C3" s="1" t="s">
        <v>83</v>
      </c>
      <c r="D3" s="1" t="s">
        <v>84</v>
      </c>
      <c r="E3" s="1" t="s">
        <v>31</v>
      </c>
      <c r="F3" s="1" t="s">
        <v>67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86</v>
      </c>
      <c r="S3" s="1" t="s">
        <v>79</v>
      </c>
      <c r="T3" s="1" t="s">
        <v>80</v>
      </c>
      <c r="U3" s="1" t="s">
        <v>87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2022-09-22T01:11:53Z</dcterms:created>
  <dcterms:modified xsi:type="dcterms:W3CDTF">2022-09-22T02:13:13Z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341B2795B9F04AD79E9345689C56EBCD</vt:lpwstr>
  </property>
  <property fmtid="{D5CDD505-2E9C-101B-9397-08002B2CF9AE}" pid="3" name="KSOProductBuildVer">
    <vt:lpwstr>2052-11.1.0.12358</vt:lpwstr>
  </property>
</Properties>
</file>