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<sst xmlns="http://schemas.openxmlformats.org/spreadsheetml/2006/main" count="663" uniqueCount="304">
  <si>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</si>
  <si>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</si>
  <si>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</si>
  <si>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</si>
  <si>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</si>
  <si>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</si>
  <si>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</si>
  <si>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</si>
  <si>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</si>
  <si>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</si>
  <si>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</si>
  <si>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</si>
  <si>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</si>
  <si>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</si>
  <si>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</si>
  <si>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</si>
  <si>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</si>
  <si>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</si>
  <si>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</si>
  <si>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</si>
  <si>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</si>
  <si>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</si>
  <si>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</si>
  <si>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</si>
  <si>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</si>
  <si>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18525408199	</t>
  </si>
  <si>
    <t>Ctrip</t>
  </si>
  <si>
    <t>赔款</t>
  </si>
  <si>
    <t>[釜山]阿文特里釜山酒店(Aventree Hotel Busan)(7043315)</t>
  </si>
  <si>
    <t>豪华双人房(至少连住2晚及以上)&lt;2人入住&gt;&lt;不退款&gt;</t>
  </si>
  <si>
    <t>USD</t>
  </si>
  <si>
    <t>Shin/Yu jin</t>
  </si>
  <si>
    <t>CA6352220921USD</t>
  </si>
  <si>
    <t>未提现</t>
  </si>
  <si>
    <t xml:space="preserve">2634226	</t>
  </si>
  <si>
    <t xml:space="preserve">0138647	</t>
  </si>
  <si>
    <t xml:space="preserve">17857699062	</t>
  </si>
  <si>
    <t>正常</t>
  </si>
  <si>
    <t>[格伦代尔]布兰德伍德酒店(Hotel Brandwood)(46909023)</t>
  </si>
  <si>
    <t>豪华大床房(至少连住2晚及以上)&lt;2人入住&gt;&lt;不退款&gt;</t>
  </si>
  <si>
    <t>Nicol/Ross</t>
  </si>
  <si>
    <t>CA6352220926USD-W</t>
  </si>
  <si>
    <t>携程开票</t>
  </si>
  <si>
    <t xml:space="preserve">2527907	</t>
  </si>
  <si>
    <t xml:space="preserve">Acknowledged	</t>
  </si>
  <si>
    <t xml:space="preserve">18003626871	</t>
  </si>
  <si>
    <t>[拉普拉普]宿雾迈瑞柏高碧海度假村(Bluewater Maribago Beach Resort Cebu)(8076309)</t>
  </si>
  <si>
    <t>尊贵豪华房(至少连住2晚及以上)&lt;3人入住&gt;&lt;不退款&gt;</t>
  </si>
  <si>
    <t>SHIOHATA/SEIKA,SHIOHATA/SEIKA,SHIOHATA/SEIKA</t>
  </si>
  <si>
    <t xml:space="preserve">2565035	</t>
  </si>
  <si>
    <t xml:space="preserve">97736	</t>
  </si>
  <si>
    <t xml:space="preserve">18312617390	</t>
  </si>
  <si>
    <t>[会安]桑树系列玛瑞娜丝绸(Mulberry Collection Silk Marina)(8980611)</t>
  </si>
  <si>
    <t>豪华房-有窗户&lt;2人入住&gt;&lt;不退款&gt;&lt;早餐&gt;</t>
  </si>
  <si>
    <t>Kim/Jiyoung</t>
  </si>
  <si>
    <t xml:space="preserve">	</t>
  </si>
  <si>
    <t xml:space="preserve">18944374507	</t>
  </si>
  <si>
    <t>[法戈]法戈酒店及套房(Fargo Inn and Suites)(39955807)</t>
  </si>
  <si>
    <t>大床房(至少连住2晚及以上)&lt;2人入住&gt;&lt;不退款&gt;&lt;早餐&gt;</t>
  </si>
  <si>
    <t>Friesen/Tamara Julia</t>
  </si>
  <si>
    <t xml:space="preserve">2684343	</t>
  </si>
  <si>
    <t xml:space="preserve">71800SE049025	</t>
  </si>
  <si>
    <t xml:space="preserve">18949430212	</t>
  </si>
  <si>
    <t>[希登梅多斯]The Welk by Vacation Club Rentals(39952835)</t>
  </si>
  <si>
    <t>1卧绿色别墅（带按摩浴缸）&lt;2人入住&gt;&lt;不退款&gt;</t>
  </si>
  <si>
    <t>Lopez/Nico</t>
  </si>
  <si>
    <t xml:space="preserve">116589979	</t>
  </si>
  <si>
    <t xml:space="preserve">18954928473	</t>
  </si>
  <si>
    <t>[露易丝湖]露易丝湖酒店(Lake Louise Inn)(8793556)</t>
  </si>
  <si>
    <t>豪华特大床房&lt;2人入住&gt;&lt;不退款&gt;</t>
  </si>
  <si>
    <t>Billard/Ryan</t>
  </si>
  <si>
    <t xml:space="preserve">2689649	</t>
  </si>
  <si>
    <t xml:space="preserve">116718566	</t>
  </si>
  <si>
    <t xml:space="preserve">18957780830	</t>
  </si>
  <si>
    <t>[迪沙鲁]迪沙鲁海岸硬石酒店(Hard Rock Hotel Desaru Coast)(44695889)</t>
  </si>
  <si>
    <t>摇滚皇家特大床房(至少连住2晚及以上)&lt;2人入住&gt;&lt;不退款&gt;&lt;早餐&gt;</t>
  </si>
  <si>
    <t>Kumar/Gaurav</t>
  </si>
  <si>
    <t xml:space="preserve">2690900	</t>
  </si>
  <si>
    <t xml:space="preserve">11312817	</t>
  </si>
  <si>
    <t xml:space="preserve">21033444212	</t>
  </si>
  <si>
    <t>[圣保罗]保利斯塔 H3 酒店(H3 Hotel Paulista)(22757679)</t>
  </si>
  <si>
    <t>高级大床房(至少连住2晚及以上)&lt;2人入住&gt;&lt;不退款&gt;&lt;早餐&gt;</t>
  </si>
  <si>
    <t>SILVA/MAYARA APARECIDA BRAGA</t>
  </si>
  <si>
    <t xml:space="preserve">64604559	</t>
  </si>
  <si>
    <t xml:space="preserve">21040426654	</t>
  </si>
  <si>
    <t>[大阪]堺筋本町我的住宿酒店(HOTEL MYSTAYS Sakaisuji Honmachi)(8623601)</t>
  </si>
  <si>
    <t>高级大号床房&lt;2人入住&gt;&lt;不退款&gt;</t>
  </si>
  <si>
    <t>Watanabe/Hideki</t>
  </si>
  <si>
    <t xml:space="preserve">T_2013776310	</t>
  </si>
  <si>
    <t xml:space="preserve">21041177136	</t>
  </si>
  <si>
    <t>[哈默史密斯-富勒姆区]261酒店(Hotel 261)(39555497)</t>
  </si>
  <si>
    <t>双人间&lt;2人入住&gt;&lt;不退款&gt;</t>
  </si>
  <si>
    <t>Cibulskaite/Jurgita</t>
  </si>
  <si>
    <t xml:space="preserve">EXP-2013876315	</t>
  </si>
  <si>
    <t xml:space="preserve">21041479687	</t>
  </si>
  <si>
    <t>[威斯敏斯特]丹佛威斯敏斯特品质酒店(Quality Inn Denver Westminster)(17524853)</t>
  </si>
  <si>
    <t>标准房, 1 张特大床房&lt;2人入住&gt;&lt;不退款&gt;&lt;早餐&gt;</t>
  </si>
  <si>
    <t>Maldonado/Beatriz</t>
  </si>
  <si>
    <t xml:space="preserve">28038089	</t>
  </si>
  <si>
    <t xml:space="preserve">21067173078	</t>
  </si>
  <si>
    <t>[达拉斯]达拉斯费尔蒙酒店及度假村(Fairmont Dallas)(8882266)</t>
  </si>
  <si>
    <t>豪华两张双人床房(至少连住2晚及以上)&lt;2人入住&gt;&lt;不退款&gt;</t>
  </si>
  <si>
    <t>STRENKOWSKI/PETER</t>
  </si>
  <si>
    <t xml:space="preserve">2698318	</t>
  </si>
  <si>
    <t xml:space="preserve">21088626985	</t>
  </si>
  <si>
    <t>[西考克斯]梅多兰兹广场酒店(Meadowlands Plaza Hotel)(46890035)</t>
  </si>
  <si>
    <t>2张大床房&lt;2人入住&gt;&lt;不退款&gt;</t>
  </si>
  <si>
    <t>Bustillo/Ronald</t>
  </si>
  <si>
    <t xml:space="preserve">2699670	</t>
  </si>
  <si>
    <t xml:space="preserve">382279C831600	</t>
  </si>
  <si>
    <t xml:space="preserve">21091097458	</t>
  </si>
  <si>
    <t>[首尔]埃斯酒店(The Ace Hotel)(39507664)</t>
  </si>
  <si>
    <t>豪华间&lt;2人入住&gt;&lt;不退款&gt;</t>
  </si>
  <si>
    <t>jun/byungwook</t>
  </si>
  <si>
    <t xml:space="preserve">2699895	</t>
  </si>
  <si>
    <t xml:space="preserve">21094944448	</t>
  </si>
  <si>
    <t>[加尔维斯顿]加尔维斯顿旅馆及套房酒店(Galveston Inn &amp; Suites Hotel)(39992696)</t>
  </si>
  <si>
    <t>套房1特大床，带沙发床&lt;2人入住&gt;&lt;不退款&gt;</t>
  </si>
  <si>
    <t>Moreno/Monique</t>
  </si>
  <si>
    <t xml:space="preserve">2700207	</t>
  </si>
  <si>
    <t xml:space="preserve">18844788	</t>
  </si>
  <si>
    <t xml:space="preserve">21114311794	</t>
  </si>
  <si>
    <t>[釜山]釜山皇冠海港酒店(Crown Harbor Hotel Busan)(23861617)</t>
  </si>
  <si>
    <t>豪华大床房（城景）&lt;2人入住&gt;&lt;不退款&gt;</t>
  </si>
  <si>
    <t>PARK/SUNG HYUN</t>
  </si>
  <si>
    <t xml:space="preserve">22876291	</t>
  </si>
  <si>
    <t xml:space="preserve">21114440105	</t>
  </si>
  <si>
    <t>[首尔]首尔东大门诺富特大使酒店(Novotel Ambassador Seoul Dongdaemun Hotels &amp; Residences)(32245372)</t>
  </si>
  <si>
    <t>高级双床房&lt;1&gt;(至少连住2晚及以上)&lt;早餐&gt;</t>
  </si>
  <si>
    <t>Lee/Sangseok</t>
  </si>
  <si>
    <t xml:space="preserve">2702470	</t>
  </si>
  <si>
    <t xml:space="preserve">A5U6WIL602	</t>
  </si>
  <si>
    <t xml:space="preserve">21115012469	</t>
  </si>
  <si>
    <t>[西雅图]西雅图北凯富套房酒店(Comfort Inn &amp; Suites Seattle North)(17445016)</t>
  </si>
  <si>
    <t>特大床房&lt;2人入住&gt;&lt;不退款&gt;</t>
  </si>
  <si>
    <t>Mandal/Shantonu</t>
  </si>
  <si>
    <t xml:space="preserve">28701095	</t>
  </si>
  <si>
    <t>，</t>
  </si>
  <si>
    <t xml:space="preserve"> 本期扣款58元</t>
  </si>
  <si>
    <t>A220926114605481</t>
  </si>
  <si>
    <t>A220926114653481</t>
  </si>
  <si>
    <t>A220926114755481</t>
  </si>
  <si>
    <t>USD / THB 当前参考汇率: 37.786</t>
  </si>
  <si>
    <t>总计：4990 USD/
188552.14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</si>
  <si>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</si>
  <si>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</si>
  <si>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</si>
  <si>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</si>
  <si>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</si>
  <si>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</si>
  <si>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</si>
  <si>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</si>
  <si>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</si>
  <si>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</si>
  <si>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</si>
  <si>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</si>
  <si>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</si>
  <si>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</si>
  <si>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</si>
  <si>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</si>
  <si>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</si>
  <si>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</si>
  <si>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</si>
  <si>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2022-09-22</t>
  </si>
  <si>
    <t>2702573</t>
  </si>
  <si>
    <t>西雅图北舒适套房酒店</t>
  </si>
  <si>
    <t>Mandal Shantonu</t>
  </si>
  <si>
    <t>2022-09-24</t>
  </si>
  <si>
    <t>2022-09-25</t>
  </si>
  <si>
    <t>退房日周结</t>
  </si>
  <si>
    <t>1393.03</t>
  </si>
  <si>
    <t>198.00</t>
  </si>
  <si>
    <t>0</t>
  </si>
  <si>
    <t>0.00</t>
  </si>
  <si>
    <t>携程国际直连(CIT)</t>
  </si>
  <si>
    <t>01.011176</t>
  </si>
  <si>
    <t>2022-09-22 01:50:31</t>
  </si>
  <si>
    <t>否</t>
  </si>
  <si>
    <t>汇智国际旅游发展有限公司</t>
  </si>
  <si>
    <t>直连</t>
  </si>
  <si>
    <t>美国</t>
  </si>
  <si>
    <t>2022-09-21</t>
  </si>
  <si>
    <t>2702470</t>
  </si>
  <si>
    <t>首尔东大门诺富特大使酒店</t>
  </si>
  <si>
    <t>Lee Sangseok</t>
  </si>
  <si>
    <t>2652.38</t>
  </si>
  <si>
    <t>377.00</t>
  </si>
  <si>
    <t>2022-09-21 23:39:29</t>
  </si>
  <si>
    <t>韩国</t>
  </si>
  <si>
    <t>2702452</t>
  </si>
  <si>
    <t>釜山皇冠海港酒店</t>
  </si>
  <si>
    <t>PARK SUNG HYUN</t>
  </si>
  <si>
    <t>415.09</t>
  </si>
  <si>
    <t>59.00</t>
  </si>
  <si>
    <t>2022-09-21 23:19:44</t>
  </si>
  <si>
    <t>2022-09-20</t>
  </si>
  <si>
    <t>2700207</t>
  </si>
  <si>
    <t>加尔维斯顿旅馆及套房酒店</t>
  </si>
  <si>
    <t>Moreno Monique</t>
  </si>
  <si>
    <t>2022-09-23</t>
  </si>
  <si>
    <t>955.13</t>
  </si>
  <si>
    <t>136.00</t>
  </si>
  <si>
    <t>2022-09-20 14:50:45</t>
  </si>
  <si>
    <t>2699895</t>
  </si>
  <si>
    <t>艾斯酒店</t>
  </si>
  <si>
    <t>jun byungwook</t>
  </si>
  <si>
    <t>1158.80</t>
  </si>
  <si>
    <t>165.00</t>
  </si>
  <si>
    <t>2022-09-20 10:27:57</t>
  </si>
  <si>
    <t>2699670</t>
  </si>
  <si>
    <t>梅多兰兹广场酒店</t>
  </si>
  <si>
    <t>Bustillo Ronald</t>
  </si>
  <si>
    <t>2289.50</t>
  </si>
  <si>
    <t>326.00</t>
  </si>
  <si>
    <t>2022-09-20 02:55:56</t>
  </si>
  <si>
    <t>2022-09-19</t>
  </si>
  <si>
    <t>2698318</t>
  </si>
  <si>
    <t>达拉斯费尔蒙酒店及度假村</t>
  </si>
  <si>
    <t>STRENKOWSKI PETER</t>
  </si>
  <si>
    <t>2798.56</t>
  </si>
  <si>
    <t>400.00</t>
  </si>
  <si>
    <t>2022-09-19 05:35:26</t>
  </si>
  <si>
    <t>2022-09-18</t>
  </si>
  <si>
    <t>2696971</t>
  </si>
  <si>
    <t>丹佛威斯敏斯特品质酒店</t>
  </si>
  <si>
    <t>Maldonado Beatriz</t>
  </si>
  <si>
    <t>1189.39</t>
  </si>
  <si>
    <t>170.00</t>
  </si>
  <si>
    <t>2022-09-18 07:18:00</t>
  </si>
  <si>
    <t>2696892</t>
  </si>
  <si>
    <t>261 酒店</t>
  </si>
  <si>
    <t>Cibulskaite Jurgita</t>
  </si>
  <si>
    <t>1658.15</t>
  </si>
  <si>
    <t>237.00</t>
  </si>
  <si>
    <t>2022-09-18 03:25:39</t>
  </si>
  <si>
    <t>英国</t>
  </si>
  <si>
    <t>2022-09-17</t>
  </si>
  <si>
    <t>2696739</t>
  </si>
  <si>
    <t>堺筋本町我的住宿酒店</t>
  </si>
  <si>
    <t>Watanabe Hideki</t>
  </si>
  <si>
    <t>252.23</t>
  </si>
  <si>
    <t>36.00</t>
  </si>
  <si>
    <t>2022-09-17 23:10:56</t>
  </si>
  <si>
    <t>日本</t>
  </si>
  <si>
    <t>2695331</t>
  </si>
  <si>
    <t>H3保利斯塔酒店</t>
  </si>
  <si>
    <t>SILVA MAYARA APARECIDA BRAGA</t>
  </si>
  <si>
    <t>1050.96</t>
  </si>
  <si>
    <t>150.00</t>
  </si>
  <si>
    <t>2022-09-17 04:48:35</t>
  </si>
  <si>
    <t>巴西</t>
  </si>
  <si>
    <t>2022-09-14</t>
  </si>
  <si>
    <t>2690900</t>
  </si>
  <si>
    <t>新山迪沙鲁海岸硬石酒店</t>
  </si>
  <si>
    <t>Kumar Gaurav</t>
  </si>
  <si>
    <t>2849.64</t>
  </si>
  <si>
    <t>408.00</t>
  </si>
  <si>
    <t>2022-09-14 07:14:37</t>
  </si>
  <si>
    <t>马来西亚</t>
  </si>
  <si>
    <t>2022-09-13</t>
  </si>
  <si>
    <t>2689649</t>
  </si>
  <si>
    <t>路易丝湖酒店</t>
  </si>
  <si>
    <t>Billard Ryan</t>
  </si>
  <si>
    <t>1791.11</t>
  </si>
  <si>
    <t>258.00</t>
  </si>
  <si>
    <t>2022-09-13 09:22:52</t>
  </si>
  <si>
    <t>加拿大</t>
  </si>
  <si>
    <t>2022-09-11</t>
  </si>
  <si>
    <t>2686931</t>
  </si>
  <si>
    <t>The Welk by Vacation Club Rentals</t>
  </si>
  <si>
    <t>Lopez Nico</t>
  </si>
  <si>
    <t>6347.09</t>
  </si>
  <si>
    <t>914.00</t>
  </si>
  <si>
    <t>2022-09-11 01:41:36</t>
  </si>
  <si>
    <t>2022-09-09</t>
  </si>
  <si>
    <t>2684343</t>
  </si>
  <si>
    <t>法戈套房酒店</t>
  </si>
  <si>
    <t>Friesen Tamara Julia</t>
  </si>
  <si>
    <t>1046.24</t>
  </si>
  <si>
    <t>2022-09-09 11:23:36</t>
  </si>
  <si>
    <t>2022-07-06</t>
  </si>
  <si>
    <t>2613179</t>
  </si>
  <si>
    <t>桑树系列玛瑞娜丝绸</t>
  </si>
  <si>
    <t>Kim Jiyoung</t>
  </si>
  <si>
    <t>1239.39</t>
  </si>
  <si>
    <t>184.00</t>
  </si>
  <si>
    <t>2022-07-06 21:39:34</t>
  </si>
  <si>
    <t>越南</t>
  </si>
  <si>
    <t>2022-05-27</t>
  </si>
  <si>
    <t>2565035</t>
  </si>
  <si>
    <t>宿务迈瑞柏高碧海度假村</t>
  </si>
  <si>
    <t>SHIOHATA SEIKA,SHIOHATA SEIKA,SHIOHATA SEIKA</t>
  </si>
  <si>
    <t>2998.69</t>
  </si>
  <si>
    <t>444.00</t>
  </si>
  <si>
    <t>2022-06-02 08:36:56</t>
  </si>
  <si>
    <t>直采</t>
  </si>
  <si>
    <t>菲律宾</t>
  </si>
  <si>
    <t>2022-04-28</t>
  </si>
  <si>
    <t>2527907</t>
  </si>
  <si>
    <t>布兰德伍德酒店</t>
  </si>
  <si>
    <t>Nicol Ross</t>
  </si>
  <si>
    <t>2867.09</t>
  </si>
  <si>
    <t>436.00</t>
  </si>
  <si>
    <t>2022-04-28 11:58:33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</si>
</sst>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15</xdr:col>
      <xdr:colOff>447675</xdr:colOff>
      <xdr:row>67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1325225" cy="552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44776</v>
      </c>
      <c r="G2" s="6">
        <v>44778</v>
      </c>
      <c r="H2" s="4">
        <v>1</v>
      </c>
      <c r="I2" s="4">
        <v>2</v>
      </c>
      <c r="J2" s="4">
        <v>2</v>
      </c>
      <c r="K2" s="4" t="s">
        <v>30</v>
      </c>
      <c r="L2" s="4">
        <v>-58</v>
      </c>
      <c r="M2" s="4">
        <v>-58</v>
      </c>
      <c r="N2" s="4" t="s">
        <v>31</v>
      </c>
      <c r="O2" s="4" t="s">
        <v>32</v>
      </c>
      <c r="P2" s="4" t="s">
        <v>33</v>
      </c>
      <c r="Q2" s="4">
        <v>0</v>
      </c>
      <c r="R2" s="7">
        <v>44769</v>
      </c>
      <c r="S2" s="6">
        <v>44825</v>
      </c>
      <c r="T2" s="4"/>
      <c r="U2" s="4">
        <v>0</v>
      </c>
      <c r="V2" s="4">
        <v>0</v>
      </c>
      <c r="W2" s="4">
        <v>0</v>
      </c>
      <c r="X2" s="4" t="s">
        <v>34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37</v>
      </c>
      <c r="D3" s="4" t="s">
        <v>38</v>
      </c>
      <c r="E3" s="4" t="s">
        <v>39</v>
      </c>
      <c r="F3" s="6">
        <v>44825</v>
      </c>
      <c r="G3" s="6">
        <v>44829</v>
      </c>
      <c r="H3" s="4">
        <v>1</v>
      </c>
      <c r="I3" s="4">
        <v>4</v>
      </c>
      <c r="J3" s="4">
        <v>4</v>
      </c>
      <c r="K3" s="4" t="s">
        <v>30</v>
      </c>
      <c r="L3" s="4">
        <v>436</v>
      </c>
      <c r="M3" s="4">
        <v>436</v>
      </c>
      <c r="N3" s="4" t="s">
        <v>40</v>
      </c>
      <c r="O3" s="4" t="s">
        <v>41</v>
      </c>
      <c r="P3" s="4" t="s">
        <v>33</v>
      </c>
      <c r="Q3" s="4">
        <v>0</v>
      </c>
      <c r="R3" s="7">
        <v>44679</v>
      </c>
      <c r="S3" s="6">
        <v>44830</v>
      </c>
      <c r="T3" s="4" t="s">
        <v>42</v>
      </c>
      <c r="U3" s="4">
        <v>436</v>
      </c>
      <c r="V3" s="4">
        <v>0</v>
      </c>
      <c r="W3" s="4">
        <v>0</v>
      </c>
      <c r="X3" s="4" t="s">
        <v>43</v>
      </c>
      <c r="Y3" s="4" t="s">
        <v>44</v>
      </c>
    </row>
    <row r="4" s="4" customFormat="1" spans="1:25">
      <c r="A4" s="4" t="s">
        <v>45</v>
      </c>
      <c r="B4" s="4" t="s">
        <v>26</v>
      </c>
      <c r="C4" s="4" t="s">
        <v>37</v>
      </c>
      <c r="D4" s="4" t="s">
        <v>46</v>
      </c>
      <c r="E4" s="4" t="s">
        <v>47</v>
      </c>
      <c r="F4" s="6">
        <v>44821</v>
      </c>
      <c r="G4" s="6">
        <v>44824</v>
      </c>
      <c r="H4" s="4">
        <v>1</v>
      </c>
      <c r="I4" s="4">
        <v>3</v>
      </c>
      <c r="J4" s="4">
        <v>3</v>
      </c>
      <c r="K4" s="4" t="s">
        <v>30</v>
      </c>
      <c r="L4" s="4">
        <v>444</v>
      </c>
      <c r="M4" s="4">
        <v>444</v>
      </c>
      <c r="N4" s="4" t="s">
        <v>48</v>
      </c>
      <c r="O4" s="4" t="s">
        <v>41</v>
      </c>
      <c r="P4" s="4" t="s">
        <v>33</v>
      </c>
      <c r="Q4" s="4">
        <v>0</v>
      </c>
      <c r="R4" s="7">
        <v>44708</v>
      </c>
      <c r="S4" s="6">
        <v>44830</v>
      </c>
      <c r="T4" s="4" t="s">
        <v>42</v>
      </c>
      <c r="U4" s="4">
        <v>444</v>
      </c>
      <c r="V4" s="4">
        <v>0</v>
      </c>
      <c r="W4" s="4">
        <v>0</v>
      </c>
      <c r="X4" s="4" t="s">
        <v>49</v>
      </c>
      <c r="Y4" s="4" t="s">
        <v>50</v>
      </c>
    </row>
    <row r="5" s="4" customFormat="1" spans="1:25">
      <c r="A5" s="4" t="s">
        <v>51</v>
      </c>
      <c r="B5" s="4" t="s">
        <v>26</v>
      </c>
      <c r="C5" s="4" t="s">
        <v>37</v>
      </c>
      <c r="D5" s="4" t="s">
        <v>52</v>
      </c>
      <c r="E5" s="4" t="s">
        <v>53</v>
      </c>
      <c r="F5" s="6">
        <v>44825</v>
      </c>
      <c r="G5" s="6">
        <v>44827</v>
      </c>
      <c r="H5" s="4">
        <v>1</v>
      </c>
      <c r="I5" s="4">
        <v>2</v>
      </c>
      <c r="J5" s="4">
        <v>2</v>
      </c>
      <c r="K5" s="4" t="s">
        <v>30</v>
      </c>
      <c r="L5" s="4">
        <v>184</v>
      </c>
      <c r="M5" s="4">
        <v>184</v>
      </c>
      <c r="N5" s="4" t="s">
        <v>54</v>
      </c>
      <c r="O5" s="4" t="s">
        <v>41</v>
      </c>
      <c r="P5" s="4" t="s">
        <v>33</v>
      </c>
      <c r="Q5" s="4">
        <v>0</v>
      </c>
      <c r="R5" s="7">
        <v>44748</v>
      </c>
      <c r="S5" s="6">
        <v>44830</v>
      </c>
      <c r="T5" s="4" t="s">
        <v>42</v>
      </c>
      <c r="U5" s="4">
        <v>184</v>
      </c>
      <c r="V5" s="4">
        <v>0</v>
      </c>
      <c r="W5" s="4">
        <v>0</v>
      </c>
      <c r="X5" s="4" t="s">
        <v>55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37</v>
      </c>
      <c r="D6" s="4" t="s">
        <v>57</v>
      </c>
      <c r="E6" s="4" t="s">
        <v>58</v>
      </c>
      <c r="F6" s="6">
        <v>44827</v>
      </c>
      <c r="G6" s="6">
        <v>44829</v>
      </c>
      <c r="H6" s="4">
        <v>1</v>
      </c>
      <c r="I6" s="4">
        <v>2</v>
      </c>
      <c r="J6" s="4">
        <v>2</v>
      </c>
      <c r="K6" s="4" t="s">
        <v>30</v>
      </c>
      <c r="L6" s="4">
        <v>150</v>
      </c>
      <c r="M6" s="4">
        <v>150</v>
      </c>
      <c r="N6" s="4" t="s">
        <v>59</v>
      </c>
      <c r="O6" s="4" t="s">
        <v>41</v>
      </c>
      <c r="P6" s="4" t="s">
        <v>33</v>
      </c>
      <c r="Q6" s="4">
        <v>0</v>
      </c>
      <c r="R6" s="7">
        <v>44813</v>
      </c>
      <c r="S6" s="6">
        <v>44830</v>
      </c>
      <c r="T6" s="4" t="s">
        <v>42</v>
      </c>
      <c r="U6" s="4">
        <v>150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37</v>
      </c>
      <c r="D7" s="4" t="s">
        <v>63</v>
      </c>
      <c r="E7" s="4" t="s">
        <v>64</v>
      </c>
      <c r="F7" s="6">
        <v>44826</v>
      </c>
      <c r="G7" s="6">
        <v>44829</v>
      </c>
      <c r="H7" s="4">
        <v>1</v>
      </c>
      <c r="I7" s="4">
        <v>3</v>
      </c>
      <c r="J7" s="4">
        <v>3</v>
      </c>
      <c r="K7" s="4" t="s">
        <v>30</v>
      </c>
      <c r="L7" s="4">
        <v>914</v>
      </c>
      <c r="M7" s="4">
        <v>914</v>
      </c>
      <c r="N7" s="4" t="s">
        <v>65</v>
      </c>
      <c r="O7" s="4" t="s">
        <v>41</v>
      </c>
      <c r="P7" s="4" t="s">
        <v>33</v>
      </c>
      <c r="Q7" s="4">
        <v>0</v>
      </c>
      <c r="R7" s="7">
        <v>44815</v>
      </c>
      <c r="S7" s="6">
        <v>44830</v>
      </c>
      <c r="T7" s="4" t="s">
        <v>42</v>
      </c>
      <c r="U7" s="4">
        <v>914</v>
      </c>
      <c r="V7" s="4">
        <v>0</v>
      </c>
      <c r="W7" s="4">
        <v>0</v>
      </c>
      <c r="X7" s="4" t="s">
        <v>55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37</v>
      </c>
      <c r="D8" s="4" t="s">
        <v>68</v>
      </c>
      <c r="E8" s="4" t="s">
        <v>69</v>
      </c>
      <c r="F8" s="6">
        <v>44823</v>
      </c>
      <c r="G8" s="6">
        <v>44824</v>
      </c>
      <c r="H8" s="4">
        <v>1</v>
      </c>
      <c r="I8" s="4">
        <v>1</v>
      </c>
      <c r="J8" s="4">
        <v>1</v>
      </c>
      <c r="K8" s="4" t="s">
        <v>30</v>
      </c>
      <c r="L8" s="4">
        <v>258</v>
      </c>
      <c r="M8" s="4">
        <v>258</v>
      </c>
      <c r="N8" s="4" t="s">
        <v>70</v>
      </c>
      <c r="O8" s="4" t="s">
        <v>41</v>
      </c>
      <c r="P8" s="4" t="s">
        <v>33</v>
      </c>
      <c r="Q8" s="4">
        <v>0</v>
      </c>
      <c r="R8" s="7">
        <v>44817</v>
      </c>
      <c r="S8" s="6">
        <v>44830</v>
      </c>
      <c r="T8" s="4" t="s">
        <v>42</v>
      </c>
      <c r="U8" s="4">
        <v>258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37</v>
      </c>
      <c r="D9" s="4" t="s">
        <v>74</v>
      </c>
      <c r="E9" s="4" t="s">
        <v>75</v>
      </c>
      <c r="F9" s="6">
        <v>44827</v>
      </c>
      <c r="G9" s="6">
        <v>44829</v>
      </c>
      <c r="H9" s="4">
        <v>1</v>
      </c>
      <c r="I9" s="4">
        <v>2</v>
      </c>
      <c r="J9" s="4">
        <v>2</v>
      </c>
      <c r="K9" s="4" t="s">
        <v>30</v>
      </c>
      <c r="L9" s="4">
        <v>408</v>
      </c>
      <c r="M9" s="4">
        <v>408</v>
      </c>
      <c r="N9" s="4" t="s">
        <v>76</v>
      </c>
      <c r="O9" s="4" t="s">
        <v>41</v>
      </c>
      <c r="P9" s="4" t="s">
        <v>33</v>
      </c>
      <c r="Q9" s="4">
        <v>0</v>
      </c>
      <c r="R9" s="7">
        <v>44818</v>
      </c>
      <c r="S9" s="6">
        <v>44830</v>
      </c>
      <c r="T9" s="4" t="s">
        <v>42</v>
      </c>
      <c r="U9" s="4">
        <v>408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37</v>
      </c>
      <c r="D10" s="4" t="s">
        <v>80</v>
      </c>
      <c r="E10" s="4" t="s">
        <v>81</v>
      </c>
      <c r="F10" s="6">
        <v>44822</v>
      </c>
      <c r="G10" s="6">
        <v>44825</v>
      </c>
      <c r="H10" s="4">
        <v>1</v>
      </c>
      <c r="I10" s="4">
        <v>3</v>
      </c>
      <c r="J10" s="4">
        <v>3</v>
      </c>
      <c r="K10" s="4" t="s">
        <v>30</v>
      </c>
      <c r="L10" s="4">
        <v>150</v>
      </c>
      <c r="M10" s="4">
        <v>150</v>
      </c>
      <c r="N10" s="4" t="s">
        <v>82</v>
      </c>
      <c r="O10" s="4" t="s">
        <v>41</v>
      </c>
      <c r="P10" s="4" t="s">
        <v>33</v>
      </c>
      <c r="Q10" s="4">
        <v>0</v>
      </c>
      <c r="R10" s="7">
        <v>44821</v>
      </c>
      <c r="S10" s="6">
        <v>44830</v>
      </c>
      <c r="T10" s="4" t="s">
        <v>42</v>
      </c>
      <c r="U10" s="4">
        <v>150</v>
      </c>
      <c r="V10" s="4">
        <v>0</v>
      </c>
      <c r="W10" s="4">
        <v>0</v>
      </c>
      <c r="X10" s="4" t="s">
        <v>55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37</v>
      </c>
      <c r="D11" s="4" t="s">
        <v>85</v>
      </c>
      <c r="E11" s="4" t="s">
        <v>86</v>
      </c>
      <c r="F11" s="6">
        <v>44822</v>
      </c>
      <c r="G11" s="6">
        <v>44823</v>
      </c>
      <c r="H11" s="4">
        <v>1</v>
      </c>
      <c r="I11" s="4">
        <v>1</v>
      </c>
      <c r="J11" s="4">
        <v>1</v>
      </c>
      <c r="K11" s="4" t="s">
        <v>30</v>
      </c>
      <c r="L11" s="4">
        <v>36</v>
      </c>
      <c r="M11" s="4">
        <v>36</v>
      </c>
      <c r="N11" s="4" t="s">
        <v>87</v>
      </c>
      <c r="O11" s="4" t="s">
        <v>41</v>
      </c>
      <c r="P11" s="4" t="s">
        <v>33</v>
      </c>
      <c r="Q11" s="4">
        <v>0</v>
      </c>
      <c r="R11" s="7">
        <v>44821</v>
      </c>
      <c r="S11" s="6">
        <v>44830</v>
      </c>
      <c r="T11" s="4" t="s">
        <v>42</v>
      </c>
      <c r="U11" s="4">
        <v>36</v>
      </c>
      <c r="V11" s="4">
        <v>0</v>
      </c>
      <c r="W11" s="4">
        <v>0</v>
      </c>
      <c r="X11" s="4" t="s">
        <v>55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37</v>
      </c>
      <c r="D12" s="4" t="s">
        <v>90</v>
      </c>
      <c r="E12" s="4" t="s">
        <v>91</v>
      </c>
      <c r="F12" s="6">
        <v>44822</v>
      </c>
      <c r="G12" s="6">
        <v>44825</v>
      </c>
      <c r="H12" s="4">
        <v>1</v>
      </c>
      <c r="I12" s="4">
        <v>3</v>
      </c>
      <c r="J12" s="4">
        <v>3</v>
      </c>
      <c r="K12" s="4" t="s">
        <v>30</v>
      </c>
      <c r="L12" s="4">
        <v>237</v>
      </c>
      <c r="M12" s="4">
        <v>237</v>
      </c>
      <c r="N12" s="4" t="s">
        <v>92</v>
      </c>
      <c r="O12" s="4" t="s">
        <v>41</v>
      </c>
      <c r="P12" s="4" t="s">
        <v>33</v>
      </c>
      <c r="Q12" s="4">
        <v>0</v>
      </c>
      <c r="R12" s="7">
        <v>44822</v>
      </c>
      <c r="S12" s="6">
        <v>44830</v>
      </c>
      <c r="T12" s="4" t="s">
        <v>42</v>
      </c>
      <c r="U12" s="4">
        <v>237</v>
      </c>
      <c r="V12" s="4">
        <v>0</v>
      </c>
      <c r="W12" s="4">
        <v>0</v>
      </c>
      <c r="X12" s="4" t="s">
        <v>55</v>
      </c>
      <c r="Y12" s="4" t="s">
        <v>93</v>
      </c>
    </row>
    <row r="13" s="4" customFormat="1" spans="1:26">
      <c r="A13" s="4" t="s">
        <v>94</v>
      </c>
      <c r="B13" s="4" t="s">
        <v>26</v>
      </c>
      <c r="C13" s="4" t="s">
        <v>37</v>
      </c>
      <c r="D13" s="4" t="s">
        <v>95</v>
      </c>
      <c r="E13" s="4" t="s">
        <v>96</v>
      </c>
      <c r="F13" s="6">
        <v>44826</v>
      </c>
      <c r="G13" s="6">
        <v>44827</v>
      </c>
      <c r="H13" s="4">
        <v>2</v>
      </c>
      <c r="I13" s="4">
        <v>1</v>
      </c>
      <c r="J13" s="4">
        <v>2</v>
      </c>
      <c r="K13" s="4" t="s">
        <v>30</v>
      </c>
      <c r="L13" s="4">
        <v>170</v>
      </c>
      <c r="M13" s="4">
        <v>170</v>
      </c>
      <c r="N13" s="4" t="s">
        <v>97</v>
      </c>
      <c r="O13" s="4" t="s">
        <v>41</v>
      </c>
      <c r="P13" s="4" t="s">
        <v>33</v>
      </c>
      <c r="Q13" s="4">
        <v>0</v>
      </c>
      <c r="R13" s="7">
        <v>44822</v>
      </c>
      <c r="S13" s="6">
        <v>44830</v>
      </c>
      <c r="T13" s="4" t="s">
        <v>42</v>
      </c>
      <c r="U13" s="4">
        <v>170</v>
      </c>
      <c r="V13" s="4">
        <v>0</v>
      </c>
      <c r="W13" s="4">
        <v>0</v>
      </c>
      <c r="X13" s="4" t="s">
        <v>55</v>
      </c>
      <c r="Y13" s="4">
        <v>28037791</v>
      </c>
      <c r="Z13" s="4" t="s">
        <v>98</v>
      </c>
    </row>
    <row r="14" s="4" customFormat="1" spans="1:25">
      <c r="A14" s="4" t="s">
        <v>99</v>
      </c>
      <c r="B14" s="4" t="s">
        <v>26</v>
      </c>
      <c r="C14" s="4" t="s">
        <v>37</v>
      </c>
      <c r="D14" s="4" t="s">
        <v>100</v>
      </c>
      <c r="E14" s="4" t="s">
        <v>101</v>
      </c>
      <c r="F14" s="6">
        <v>44823</v>
      </c>
      <c r="G14" s="6">
        <v>44825</v>
      </c>
      <c r="H14" s="4">
        <v>1</v>
      </c>
      <c r="I14" s="4">
        <v>2</v>
      </c>
      <c r="J14" s="4">
        <v>2</v>
      </c>
      <c r="K14" s="4" t="s">
        <v>30</v>
      </c>
      <c r="L14" s="4">
        <v>400</v>
      </c>
      <c r="M14" s="4">
        <v>400</v>
      </c>
      <c r="N14" s="4" t="s">
        <v>102</v>
      </c>
      <c r="O14" s="4" t="s">
        <v>41</v>
      </c>
      <c r="P14" s="4" t="s">
        <v>33</v>
      </c>
      <c r="Q14" s="4">
        <v>0</v>
      </c>
      <c r="R14" s="7">
        <v>44823</v>
      </c>
      <c r="S14" s="6">
        <v>44830</v>
      </c>
      <c r="T14" s="4" t="s">
        <v>42</v>
      </c>
      <c r="U14" s="4">
        <v>400</v>
      </c>
      <c r="V14" s="4">
        <v>0</v>
      </c>
      <c r="W14" s="4">
        <v>0</v>
      </c>
      <c r="X14" s="4" t="s">
        <v>103</v>
      </c>
      <c r="Y14" s="4" t="s">
        <v>55</v>
      </c>
    </row>
    <row r="15" s="4" customFormat="1" spans="1:25">
      <c r="A15" s="4" t="s">
        <v>104</v>
      </c>
      <c r="B15" s="4" t="s">
        <v>26</v>
      </c>
      <c r="C15" s="4" t="s">
        <v>37</v>
      </c>
      <c r="D15" s="4" t="s">
        <v>105</v>
      </c>
      <c r="E15" s="4" t="s">
        <v>106</v>
      </c>
      <c r="F15" s="6">
        <v>44824</v>
      </c>
      <c r="G15" s="6">
        <v>44826</v>
      </c>
      <c r="H15" s="4">
        <v>1</v>
      </c>
      <c r="I15" s="4">
        <v>2</v>
      </c>
      <c r="J15" s="4">
        <v>2</v>
      </c>
      <c r="K15" s="4" t="s">
        <v>30</v>
      </c>
      <c r="L15" s="4">
        <v>326</v>
      </c>
      <c r="M15" s="4">
        <v>326</v>
      </c>
      <c r="N15" s="4" t="s">
        <v>107</v>
      </c>
      <c r="O15" s="4" t="s">
        <v>41</v>
      </c>
      <c r="P15" s="4" t="s">
        <v>33</v>
      </c>
      <c r="Q15" s="4">
        <v>0</v>
      </c>
      <c r="R15" s="7">
        <v>44824</v>
      </c>
      <c r="S15" s="6">
        <v>44830</v>
      </c>
      <c r="T15" s="4" t="s">
        <v>42</v>
      </c>
      <c r="U15" s="4">
        <v>326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37</v>
      </c>
      <c r="D16" s="4" t="s">
        <v>111</v>
      </c>
      <c r="E16" s="4" t="s">
        <v>112</v>
      </c>
      <c r="F16" s="6">
        <v>44824</v>
      </c>
      <c r="G16" s="6">
        <v>44827</v>
      </c>
      <c r="H16" s="4">
        <v>1</v>
      </c>
      <c r="I16" s="4">
        <v>3</v>
      </c>
      <c r="J16" s="4">
        <v>3</v>
      </c>
      <c r="K16" s="4" t="s">
        <v>30</v>
      </c>
      <c r="L16" s="4">
        <v>165</v>
      </c>
      <c r="M16" s="4">
        <v>165</v>
      </c>
      <c r="N16" s="4" t="s">
        <v>113</v>
      </c>
      <c r="O16" s="4" t="s">
        <v>41</v>
      </c>
      <c r="P16" s="4" t="s">
        <v>33</v>
      </c>
      <c r="Q16" s="4">
        <v>0</v>
      </c>
      <c r="R16" s="7">
        <v>44824</v>
      </c>
      <c r="S16" s="6">
        <v>44830</v>
      </c>
      <c r="T16" s="4" t="s">
        <v>42</v>
      </c>
      <c r="U16" s="4">
        <v>165</v>
      </c>
      <c r="V16" s="4">
        <v>0</v>
      </c>
      <c r="W16" s="4">
        <v>0</v>
      </c>
      <c r="X16" s="4" t="s">
        <v>114</v>
      </c>
      <c r="Y16" s="4" t="s">
        <v>55</v>
      </c>
    </row>
    <row r="17" s="4" customFormat="1" spans="1:25">
      <c r="A17" s="4" t="s">
        <v>115</v>
      </c>
      <c r="B17" s="4" t="s">
        <v>26</v>
      </c>
      <c r="C17" s="4" t="s">
        <v>37</v>
      </c>
      <c r="D17" s="4" t="s">
        <v>116</v>
      </c>
      <c r="E17" s="4" t="s">
        <v>117</v>
      </c>
      <c r="F17" s="6">
        <v>44827</v>
      </c>
      <c r="G17" s="6">
        <v>44828</v>
      </c>
      <c r="H17" s="4">
        <v>1</v>
      </c>
      <c r="I17" s="4">
        <v>1</v>
      </c>
      <c r="J17" s="4">
        <v>1</v>
      </c>
      <c r="K17" s="4" t="s">
        <v>30</v>
      </c>
      <c r="L17" s="4">
        <v>136</v>
      </c>
      <c r="M17" s="4">
        <v>136</v>
      </c>
      <c r="N17" s="4" t="s">
        <v>118</v>
      </c>
      <c r="O17" s="4" t="s">
        <v>41</v>
      </c>
      <c r="P17" s="4" t="s">
        <v>33</v>
      </c>
      <c r="Q17" s="4">
        <v>0</v>
      </c>
      <c r="R17" s="7">
        <v>44824</v>
      </c>
      <c r="S17" s="6">
        <v>44830</v>
      </c>
      <c r="T17" s="4" t="s">
        <v>42</v>
      </c>
      <c r="U17" s="4">
        <v>136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37</v>
      </c>
      <c r="D18" s="4" t="s">
        <v>122</v>
      </c>
      <c r="E18" s="4" t="s">
        <v>123</v>
      </c>
      <c r="F18" s="6">
        <v>44828</v>
      </c>
      <c r="G18" s="6">
        <v>44829</v>
      </c>
      <c r="H18" s="4">
        <v>1</v>
      </c>
      <c r="I18" s="4">
        <v>1</v>
      </c>
      <c r="J18" s="4">
        <v>1</v>
      </c>
      <c r="K18" s="4" t="s">
        <v>30</v>
      </c>
      <c r="L18" s="4">
        <v>59</v>
      </c>
      <c r="M18" s="4">
        <v>59</v>
      </c>
      <c r="N18" s="4" t="s">
        <v>124</v>
      </c>
      <c r="O18" s="4" t="s">
        <v>41</v>
      </c>
      <c r="P18" s="4" t="s">
        <v>33</v>
      </c>
      <c r="Q18" s="4">
        <v>0</v>
      </c>
      <c r="R18" s="7">
        <v>44825</v>
      </c>
      <c r="S18" s="6">
        <v>44830</v>
      </c>
      <c r="T18" s="4" t="s">
        <v>42</v>
      </c>
      <c r="U18" s="4">
        <v>59</v>
      </c>
      <c r="V18" s="4">
        <v>0</v>
      </c>
      <c r="W18" s="4">
        <v>0</v>
      </c>
      <c r="X18" s="4" t="s">
        <v>55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37</v>
      </c>
      <c r="D19" s="4" t="s">
        <v>127</v>
      </c>
      <c r="E19" s="4" t="s">
        <v>128</v>
      </c>
      <c r="F19" s="6">
        <v>44826</v>
      </c>
      <c r="G19" s="6">
        <v>44828</v>
      </c>
      <c r="H19" s="4">
        <v>1</v>
      </c>
      <c r="I19" s="4">
        <v>2</v>
      </c>
      <c r="J19" s="4">
        <v>2</v>
      </c>
      <c r="K19" s="4" t="s">
        <v>30</v>
      </c>
      <c r="L19" s="4">
        <v>377</v>
      </c>
      <c r="M19" s="4">
        <v>377</v>
      </c>
      <c r="N19" s="4" t="s">
        <v>129</v>
      </c>
      <c r="O19" s="4" t="s">
        <v>41</v>
      </c>
      <c r="P19" s="4" t="s">
        <v>33</v>
      </c>
      <c r="Q19" s="4">
        <v>0</v>
      </c>
      <c r="R19" s="7">
        <v>44825</v>
      </c>
      <c r="S19" s="6">
        <v>44830</v>
      </c>
      <c r="T19" s="4" t="s">
        <v>42</v>
      </c>
      <c r="U19" s="4">
        <v>377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37</v>
      </c>
      <c r="D20" s="4" t="s">
        <v>133</v>
      </c>
      <c r="E20" s="4" t="s">
        <v>134</v>
      </c>
      <c r="F20" s="6">
        <v>44828</v>
      </c>
      <c r="G20" s="6">
        <v>44829</v>
      </c>
      <c r="H20" s="4">
        <v>1</v>
      </c>
      <c r="I20" s="4">
        <v>1</v>
      </c>
      <c r="J20" s="4">
        <v>1</v>
      </c>
      <c r="K20" s="4" t="s">
        <v>30</v>
      </c>
      <c r="L20" s="4">
        <v>198</v>
      </c>
      <c r="M20" s="4">
        <v>198</v>
      </c>
      <c r="N20" s="4" t="s">
        <v>135</v>
      </c>
      <c r="O20" s="4" t="s">
        <v>41</v>
      </c>
      <c r="P20" s="4" t="s">
        <v>33</v>
      </c>
      <c r="Q20" s="4">
        <v>0</v>
      </c>
      <c r="R20" s="7">
        <v>44826</v>
      </c>
      <c r="S20" s="6">
        <v>44830</v>
      </c>
      <c r="T20" s="4" t="s">
        <v>42</v>
      </c>
      <c r="U20" s="4">
        <v>198</v>
      </c>
      <c r="V20" s="4">
        <v>0</v>
      </c>
      <c r="W20" s="4">
        <v>0</v>
      </c>
      <c r="X20" s="4" t="s">
        <v>55</v>
      </c>
      <c r="Y20" s="4" t="s">
        <v>136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27" sqref="A27:E31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</v>
      </c>
    </row>
    <row r="2" s="4" customFormat="1" spans="1:10">
      <c r="A2" s="5">
        <v>18525408199</v>
      </c>
      <c r="B2" s="6">
        <v>44776</v>
      </c>
      <c r="C2" s="6">
        <v>44778</v>
      </c>
      <c r="D2" s="4">
        <v>-58</v>
      </c>
      <c r="E2" s="4" t="e">
        <f>VLOOKUP(A2,HOP!A:L,12,0)</f>
        <v>#N/A</v>
      </c>
      <c r="F2" s="4">
        <v>2634226</v>
      </c>
      <c r="G2" s="4" t="e">
        <f>D2-E2</f>
        <v>#N/A</v>
      </c>
      <c r="H2" s="4" t="str">
        <f>$H$1&amp;F2</f>
        <v>，2634226</v>
      </c>
      <c r="I2" s="4" t="e">
        <f>VLOOKUP(A2,HOP!A:U,21,0)</f>
        <v>#N/A</v>
      </c>
      <c r="J2" s="4" t="s">
        <v>138</v>
      </c>
    </row>
    <row r="3" s="4" customFormat="1" spans="1:9">
      <c r="A3" s="5">
        <v>17857699062</v>
      </c>
      <c r="B3" s="6">
        <v>44825</v>
      </c>
      <c r="C3" s="6">
        <v>44829</v>
      </c>
      <c r="D3" s="4">
        <v>436</v>
      </c>
      <c r="E3" s="4" t="str">
        <f>VLOOKUP(A3,HOP!A:L,12,0)</f>
        <v>436.00</v>
      </c>
      <c r="F3" s="4" t="str">
        <f>VLOOKUP(A3,HOP!A:C,3,0)</f>
        <v>2527907</v>
      </c>
      <c r="G3" s="4">
        <f t="shared" ref="G3:G20" si="0">D3-E3</f>
        <v>0</v>
      </c>
      <c r="H3" s="4" t="str">
        <f t="shared" ref="H3:H20" si="1">$H$1&amp;F3</f>
        <v>，2527907</v>
      </c>
      <c r="I3" s="4" t="str">
        <f>VLOOKUP(A3,HOP!A:U,21,0)</f>
        <v>直连</v>
      </c>
    </row>
    <row r="4" s="4" customFormat="1" spans="1:9">
      <c r="A4" s="5">
        <v>18003626871</v>
      </c>
      <c r="B4" s="6">
        <v>44821</v>
      </c>
      <c r="C4" s="6">
        <v>44824</v>
      </c>
      <c r="D4" s="4">
        <v>444</v>
      </c>
      <c r="E4" s="4" t="str">
        <f>VLOOKUP(A4,HOP!A:L,12,0)</f>
        <v>444.00</v>
      </c>
      <c r="F4" s="4" t="str">
        <f>VLOOKUP(A4,HOP!A:C,3,0)</f>
        <v>2565035</v>
      </c>
      <c r="G4" s="4">
        <f t="shared" si="0"/>
        <v>0</v>
      </c>
      <c r="H4" s="4" t="str">
        <f t="shared" si="1"/>
        <v>，2565035</v>
      </c>
      <c r="I4" s="4" t="str">
        <f>VLOOKUP(A4,HOP!A:U,21,0)</f>
        <v>直采</v>
      </c>
    </row>
    <row r="5" s="4" customFormat="1" spans="1:9">
      <c r="A5" s="5">
        <v>18312617390</v>
      </c>
      <c r="B5" s="6">
        <v>44825</v>
      </c>
      <c r="C5" s="6">
        <v>44827</v>
      </c>
      <c r="D5" s="4">
        <v>184</v>
      </c>
      <c r="E5" s="4" t="str">
        <f>VLOOKUP(A5,HOP!A:L,12,0)</f>
        <v>184.00</v>
      </c>
      <c r="F5" s="4" t="str">
        <f>VLOOKUP(A5,HOP!A:C,3,0)</f>
        <v>2613179</v>
      </c>
      <c r="G5" s="4">
        <f t="shared" si="0"/>
        <v>0</v>
      </c>
      <c r="H5" s="4" t="str">
        <f t="shared" si="1"/>
        <v>，2613179</v>
      </c>
      <c r="I5" s="4" t="str">
        <f>VLOOKUP(A5,HOP!A:U,21,0)</f>
        <v>直连</v>
      </c>
    </row>
    <row r="6" s="4" customFormat="1" spans="1:9">
      <c r="A6" s="5">
        <v>18944374507</v>
      </c>
      <c r="B6" s="6">
        <v>44827</v>
      </c>
      <c r="C6" s="6">
        <v>44829</v>
      </c>
      <c r="D6" s="4">
        <v>150</v>
      </c>
      <c r="E6" s="4" t="str">
        <f>VLOOKUP(A6,HOP!A:L,12,0)</f>
        <v>150.00</v>
      </c>
      <c r="F6" s="4" t="str">
        <f>VLOOKUP(A6,HOP!A:C,3,0)</f>
        <v>2684343</v>
      </c>
      <c r="G6" s="4">
        <f t="shared" si="0"/>
        <v>0</v>
      </c>
      <c r="H6" s="4" t="str">
        <f t="shared" si="1"/>
        <v>，2684343</v>
      </c>
      <c r="I6" s="4" t="str">
        <f>VLOOKUP(A6,HOP!A:U,21,0)</f>
        <v>直连</v>
      </c>
    </row>
    <row r="7" s="4" customFormat="1" spans="1:9">
      <c r="A7" s="5">
        <v>18949430212</v>
      </c>
      <c r="B7" s="6">
        <v>44826</v>
      </c>
      <c r="C7" s="6">
        <v>44829</v>
      </c>
      <c r="D7" s="4">
        <v>914</v>
      </c>
      <c r="E7" s="4" t="str">
        <f>VLOOKUP(A7,HOP!A:L,12,0)</f>
        <v>914.00</v>
      </c>
      <c r="F7" s="4" t="str">
        <f>VLOOKUP(A7,HOP!A:C,3,0)</f>
        <v>2686931</v>
      </c>
      <c r="G7" s="4">
        <f t="shared" si="0"/>
        <v>0</v>
      </c>
      <c r="H7" s="4" t="str">
        <f t="shared" si="1"/>
        <v>，2686931</v>
      </c>
      <c r="I7" s="4" t="str">
        <f>VLOOKUP(A7,HOP!A:U,21,0)</f>
        <v>直连</v>
      </c>
    </row>
    <row r="8" s="4" customFormat="1" spans="1:9">
      <c r="A8" s="5">
        <v>18954928473</v>
      </c>
      <c r="B8" s="6">
        <v>44823</v>
      </c>
      <c r="C8" s="6">
        <v>44824</v>
      </c>
      <c r="D8" s="4">
        <v>258</v>
      </c>
      <c r="E8" s="4" t="str">
        <f>VLOOKUP(A8,HOP!A:L,12,0)</f>
        <v>258.00</v>
      </c>
      <c r="F8" s="4" t="str">
        <f>VLOOKUP(A8,HOP!A:C,3,0)</f>
        <v>2689649</v>
      </c>
      <c r="G8" s="4">
        <f t="shared" si="0"/>
        <v>0</v>
      </c>
      <c r="H8" s="4" t="str">
        <f t="shared" si="1"/>
        <v>，2689649</v>
      </c>
      <c r="I8" s="4" t="str">
        <f>VLOOKUP(A8,HOP!A:U,21,0)</f>
        <v>直连</v>
      </c>
    </row>
    <row r="9" s="4" customFormat="1" spans="1:9">
      <c r="A9" s="5">
        <v>18957780830</v>
      </c>
      <c r="B9" s="6">
        <v>44827</v>
      </c>
      <c r="C9" s="6">
        <v>44829</v>
      </c>
      <c r="D9" s="4">
        <v>408</v>
      </c>
      <c r="E9" s="4" t="str">
        <f>VLOOKUP(A9,HOP!A:L,12,0)</f>
        <v>408.00</v>
      </c>
      <c r="F9" s="4" t="str">
        <f>VLOOKUP(A9,HOP!A:C,3,0)</f>
        <v>2690900</v>
      </c>
      <c r="G9" s="4">
        <f t="shared" si="0"/>
        <v>0</v>
      </c>
      <c r="H9" s="4" t="str">
        <f t="shared" si="1"/>
        <v>，2690900</v>
      </c>
      <c r="I9" s="4" t="str">
        <f>VLOOKUP(A9,HOP!A:U,21,0)</f>
        <v>直连</v>
      </c>
    </row>
    <row r="10" s="4" customFormat="1" spans="1:9">
      <c r="A10" s="5">
        <v>21033444212</v>
      </c>
      <c r="B10" s="6">
        <v>44822</v>
      </c>
      <c r="C10" s="6">
        <v>44825</v>
      </c>
      <c r="D10" s="4">
        <v>150</v>
      </c>
      <c r="E10" s="4" t="str">
        <f>VLOOKUP(A10,HOP!A:L,12,0)</f>
        <v>150.00</v>
      </c>
      <c r="F10" s="4" t="str">
        <f>VLOOKUP(A10,HOP!A:C,3,0)</f>
        <v>2695331</v>
      </c>
      <c r="G10" s="4">
        <f t="shared" si="0"/>
        <v>0</v>
      </c>
      <c r="H10" s="4" t="str">
        <f t="shared" si="1"/>
        <v>，2695331</v>
      </c>
      <c r="I10" s="4" t="str">
        <f>VLOOKUP(A10,HOP!A:U,21,0)</f>
        <v>直连</v>
      </c>
    </row>
    <row r="11" s="4" customFormat="1" spans="1:9">
      <c r="A11" s="5">
        <v>21040426654</v>
      </c>
      <c r="B11" s="6">
        <v>44822</v>
      </c>
      <c r="C11" s="6">
        <v>44823</v>
      </c>
      <c r="D11" s="4">
        <v>36</v>
      </c>
      <c r="E11" s="4" t="str">
        <f>VLOOKUP(A11,HOP!A:L,12,0)</f>
        <v>36.00</v>
      </c>
      <c r="F11" s="4" t="str">
        <f>VLOOKUP(A11,HOP!A:C,3,0)</f>
        <v>2696739</v>
      </c>
      <c r="G11" s="4">
        <f t="shared" si="0"/>
        <v>0</v>
      </c>
      <c r="H11" s="4" t="str">
        <f t="shared" si="1"/>
        <v>，2696739</v>
      </c>
      <c r="I11" s="4" t="str">
        <f>VLOOKUP(A11,HOP!A:U,21,0)</f>
        <v>直连</v>
      </c>
    </row>
    <row r="12" s="4" customFormat="1" spans="1:9">
      <c r="A12" s="5">
        <v>21041177136</v>
      </c>
      <c r="B12" s="6">
        <v>44822</v>
      </c>
      <c r="C12" s="6">
        <v>44825</v>
      </c>
      <c r="D12" s="4">
        <v>237</v>
      </c>
      <c r="E12" s="4" t="str">
        <f>VLOOKUP(A12,HOP!A:L,12,0)</f>
        <v>237.00</v>
      </c>
      <c r="F12" s="4" t="str">
        <f>VLOOKUP(A12,HOP!A:C,3,0)</f>
        <v>2696892</v>
      </c>
      <c r="G12" s="4">
        <f t="shared" si="0"/>
        <v>0</v>
      </c>
      <c r="H12" s="4" t="str">
        <f t="shared" si="1"/>
        <v>，2696892</v>
      </c>
      <c r="I12" s="4" t="str">
        <f>VLOOKUP(A12,HOP!A:U,21,0)</f>
        <v>直连</v>
      </c>
    </row>
    <row r="13" s="4" customFormat="1" spans="1:9">
      <c r="A13" s="5">
        <v>21041479687</v>
      </c>
      <c r="B13" s="6">
        <v>44826</v>
      </c>
      <c r="C13" s="6">
        <v>44827</v>
      </c>
      <c r="D13" s="4">
        <v>170</v>
      </c>
      <c r="E13" s="4" t="str">
        <f>VLOOKUP(A13,HOP!A:L,12,0)</f>
        <v>170.00</v>
      </c>
      <c r="F13" s="4" t="str">
        <f>VLOOKUP(A13,HOP!A:C,3,0)</f>
        <v>2696971</v>
      </c>
      <c r="G13" s="4">
        <f t="shared" si="0"/>
        <v>0</v>
      </c>
      <c r="H13" s="4" t="str">
        <f t="shared" si="1"/>
        <v>，2696971</v>
      </c>
      <c r="I13" s="4" t="str">
        <f>VLOOKUP(A13,HOP!A:U,21,0)</f>
        <v>直连</v>
      </c>
    </row>
    <row r="14" s="4" customFormat="1" spans="1:9">
      <c r="A14" s="5">
        <v>21067173078</v>
      </c>
      <c r="B14" s="6">
        <v>44823</v>
      </c>
      <c r="C14" s="6">
        <v>44825</v>
      </c>
      <c r="D14" s="4">
        <v>400</v>
      </c>
      <c r="E14" s="4" t="str">
        <f>VLOOKUP(A14,HOP!A:L,12,0)</f>
        <v>400.00</v>
      </c>
      <c r="F14" s="4" t="str">
        <f>VLOOKUP(A14,HOP!A:C,3,0)</f>
        <v>2698318</v>
      </c>
      <c r="G14" s="4">
        <f t="shared" si="0"/>
        <v>0</v>
      </c>
      <c r="H14" s="4" t="str">
        <f t="shared" si="1"/>
        <v>，2698318</v>
      </c>
      <c r="I14" s="4" t="str">
        <f>VLOOKUP(A14,HOP!A:U,21,0)</f>
        <v>直连</v>
      </c>
    </row>
    <row r="15" s="4" customFormat="1" spans="1:9">
      <c r="A15" s="5">
        <v>21088626985</v>
      </c>
      <c r="B15" s="6">
        <v>44824</v>
      </c>
      <c r="C15" s="6">
        <v>44826</v>
      </c>
      <c r="D15" s="4">
        <v>326</v>
      </c>
      <c r="E15" s="4" t="str">
        <f>VLOOKUP(A15,HOP!A:L,12,0)</f>
        <v>326.00</v>
      </c>
      <c r="F15" s="4" t="str">
        <f>VLOOKUP(A15,HOP!A:C,3,0)</f>
        <v>2699670</v>
      </c>
      <c r="G15" s="4">
        <f t="shared" si="0"/>
        <v>0</v>
      </c>
      <c r="H15" s="4" t="str">
        <f t="shared" si="1"/>
        <v>，2699670</v>
      </c>
      <c r="I15" s="4" t="str">
        <f>VLOOKUP(A15,HOP!A:U,21,0)</f>
        <v>直连</v>
      </c>
    </row>
    <row r="16" s="4" customFormat="1" spans="1:9">
      <c r="A16" s="5">
        <v>21091097458</v>
      </c>
      <c r="B16" s="6">
        <v>44824</v>
      </c>
      <c r="C16" s="6">
        <v>44827</v>
      </c>
      <c r="D16" s="4">
        <v>165</v>
      </c>
      <c r="E16" s="4" t="str">
        <f>VLOOKUP(A16,HOP!A:L,12,0)</f>
        <v>165.00</v>
      </c>
      <c r="F16" s="4" t="str">
        <f>VLOOKUP(A16,HOP!A:C,3,0)</f>
        <v>2699895</v>
      </c>
      <c r="G16" s="4">
        <f t="shared" si="0"/>
        <v>0</v>
      </c>
      <c r="H16" s="4" t="str">
        <f t="shared" si="1"/>
        <v>，2699895</v>
      </c>
      <c r="I16" s="4" t="str">
        <f>VLOOKUP(A16,HOP!A:U,21,0)</f>
        <v>直连</v>
      </c>
    </row>
    <row r="17" s="4" customFormat="1" spans="1:9">
      <c r="A17" s="5">
        <v>21094944448</v>
      </c>
      <c r="B17" s="6">
        <v>44827</v>
      </c>
      <c r="C17" s="6">
        <v>44828</v>
      </c>
      <c r="D17" s="4">
        <v>136</v>
      </c>
      <c r="E17" s="4" t="str">
        <f>VLOOKUP(A17,HOP!A:L,12,0)</f>
        <v>136.00</v>
      </c>
      <c r="F17" s="4" t="str">
        <f>VLOOKUP(A17,HOP!A:C,3,0)</f>
        <v>2700207</v>
      </c>
      <c r="G17" s="4">
        <f t="shared" si="0"/>
        <v>0</v>
      </c>
      <c r="H17" s="4" t="str">
        <f t="shared" si="1"/>
        <v>，2700207</v>
      </c>
      <c r="I17" s="4" t="str">
        <f>VLOOKUP(A17,HOP!A:U,21,0)</f>
        <v>直连</v>
      </c>
    </row>
    <row r="18" s="4" customFormat="1" spans="1:9">
      <c r="A18" s="5">
        <v>21114311794</v>
      </c>
      <c r="B18" s="6">
        <v>44828</v>
      </c>
      <c r="C18" s="6">
        <v>44829</v>
      </c>
      <c r="D18" s="4">
        <v>59</v>
      </c>
      <c r="E18" s="4" t="str">
        <f>VLOOKUP(A18,HOP!A:L,12,0)</f>
        <v>59.00</v>
      </c>
      <c r="F18" s="4" t="str">
        <f>VLOOKUP(A18,HOP!A:C,3,0)</f>
        <v>2702452</v>
      </c>
      <c r="G18" s="4">
        <f t="shared" si="0"/>
        <v>0</v>
      </c>
      <c r="H18" s="4" t="str">
        <f t="shared" si="1"/>
        <v>，2702452</v>
      </c>
      <c r="I18" s="4" t="str">
        <f>VLOOKUP(A18,HOP!A:U,21,0)</f>
        <v>直连</v>
      </c>
    </row>
    <row r="19" s="4" customFormat="1" spans="1:9">
      <c r="A19" s="5">
        <v>21114440105</v>
      </c>
      <c r="B19" s="6">
        <v>44826</v>
      </c>
      <c r="C19" s="6">
        <v>44828</v>
      </c>
      <c r="D19" s="4">
        <v>377</v>
      </c>
      <c r="E19" s="4" t="str">
        <f>VLOOKUP(A19,HOP!A:L,12,0)</f>
        <v>377.00</v>
      </c>
      <c r="F19" s="4" t="str">
        <f>VLOOKUP(A19,HOP!A:C,3,0)</f>
        <v>2702470</v>
      </c>
      <c r="G19" s="4">
        <f t="shared" si="0"/>
        <v>0</v>
      </c>
      <c r="H19" s="4" t="str">
        <f t="shared" si="1"/>
        <v>，2702470</v>
      </c>
      <c r="I19" s="4" t="str">
        <f>VLOOKUP(A19,HOP!A:U,21,0)</f>
        <v>直连</v>
      </c>
    </row>
    <row r="20" s="4" customFormat="1" spans="1:9">
      <c r="A20" s="5">
        <v>21115012469</v>
      </c>
      <c r="B20" s="6">
        <v>44828</v>
      </c>
      <c r="C20" s="6">
        <v>44829</v>
      </c>
      <c r="D20" s="4">
        <v>198</v>
      </c>
      <c r="E20" s="4" t="str">
        <f>VLOOKUP(A20,HOP!A:L,12,0)</f>
        <v>198.00</v>
      </c>
      <c r="F20" s="4" t="str">
        <f>VLOOKUP(A20,HOP!A:C,3,0)</f>
        <v>2702573</v>
      </c>
      <c r="G20" s="4">
        <f t="shared" si="0"/>
        <v>0</v>
      </c>
      <c r="H20" s="4" t="str">
        <f t="shared" si="1"/>
        <v>，2702573</v>
      </c>
      <c r="I20" s="4" t="str">
        <f>VLOOKUP(A20,HOP!A:U,21,0)</f>
        <v>直连</v>
      </c>
    </row>
    <row r="22" spans="4:4">
      <c r="D22" s="4">
        <f>SUM(D2:D21)</f>
        <v>4990</v>
      </c>
    </row>
    <row r="27" spans="1:5">
      <c r="A27" s="4" t="s">
        <v>139</v>
      </c>
      <c r="D27" s="4">
        <v>444</v>
      </c>
      <c r="E27" s="4">
        <v>16776.98</v>
      </c>
    </row>
    <row r="28" spans="1:5">
      <c r="A28" s="4" t="s">
        <v>140</v>
      </c>
      <c r="D28" s="4">
        <v>4604</v>
      </c>
      <c r="E28" s="4">
        <v>173966.75</v>
      </c>
    </row>
    <row r="29" spans="1:5">
      <c r="A29" s="4" t="s">
        <v>141</v>
      </c>
      <c r="D29" s="4">
        <v>-58</v>
      </c>
      <c r="E29" s="4">
        <v>-2191.59</v>
      </c>
    </row>
    <row r="30" spans="1:5">
      <c r="A30" s="4" t="s">
        <v>142</v>
      </c>
      <c r="D30" s="4">
        <f>SUM(D27:D29)</f>
        <v>4990</v>
      </c>
      <c r="E30" s="4">
        <f>SUM(E27:E29)</f>
        <v>188552.14</v>
      </c>
    </row>
    <row r="31" spans="1:1">
      <c r="A31" s="4" t="s">
        <v>143</v>
      </c>
    </row>
  </sheetData>
  <autoFilter ref="A1:XFD2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  <c r="V1" s="2" t="s">
        <v>162</v>
      </c>
    </row>
    <row r="2" s="1" customFormat="1" spans="1:22">
      <c r="A2" s="3">
        <v>21115012469</v>
      </c>
      <c r="B2" s="1" t="s">
        <v>163</v>
      </c>
      <c r="C2" s="1" t="s">
        <v>164</v>
      </c>
      <c r="D2" s="1" t="s">
        <v>165</v>
      </c>
      <c r="E2" s="1" t="s">
        <v>166</v>
      </c>
      <c r="F2" s="1" t="s">
        <v>167</v>
      </c>
      <c r="G2" s="1" t="s">
        <v>168</v>
      </c>
      <c r="H2" s="1" t="s">
        <v>169</v>
      </c>
      <c r="I2" s="1" t="s">
        <v>170</v>
      </c>
      <c r="J2" s="1" t="s">
        <v>30</v>
      </c>
      <c r="K2" s="1" t="s">
        <v>171</v>
      </c>
      <c r="L2" s="1" t="s">
        <v>171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  <c r="U2" s="1" t="s">
        <v>179</v>
      </c>
      <c r="V2" s="1" t="s">
        <v>180</v>
      </c>
    </row>
    <row r="3" s="1" customFormat="1" spans="1:22">
      <c r="A3" s="3">
        <v>21114440105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163</v>
      </c>
      <c r="G3" s="1" t="s">
        <v>167</v>
      </c>
      <c r="H3" s="1" t="s">
        <v>169</v>
      </c>
      <c r="I3" s="1" t="s">
        <v>185</v>
      </c>
      <c r="J3" s="1" t="s">
        <v>30</v>
      </c>
      <c r="K3" s="1" t="s">
        <v>186</v>
      </c>
      <c r="L3" s="1" t="s">
        <v>186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175</v>
      </c>
      <c r="R3" s="1" t="s">
        <v>187</v>
      </c>
      <c r="S3" s="1" t="s">
        <v>177</v>
      </c>
      <c r="T3" s="1" t="s">
        <v>178</v>
      </c>
      <c r="U3" s="1" t="s">
        <v>179</v>
      </c>
      <c r="V3" s="1" t="s">
        <v>188</v>
      </c>
    </row>
    <row r="4" s="1" customFormat="1" spans="1:22">
      <c r="A4" s="3">
        <v>21114311794</v>
      </c>
      <c r="B4" s="1" t="s">
        <v>181</v>
      </c>
      <c r="C4" s="1" t="s">
        <v>189</v>
      </c>
      <c r="D4" s="1" t="s">
        <v>190</v>
      </c>
      <c r="E4" s="1" t="s">
        <v>191</v>
      </c>
      <c r="F4" s="1" t="s">
        <v>167</v>
      </c>
      <c r="G4" s="1" t="s">
        <v>168</v>
      </c>
      <c r="H4" s="1" t="s">
        <v>169</v>
      </c>
      <c r="I4" s="1" t="s">
        <v>192</v>
      </c>
      <c r="J4" s="1" t="s">
        <v>30</v>
      </c>
      <c r="K4" s="1" t="s">
        <v>193</v>
      </c>
      <c r="L4" s="1" t="s">
        <v>193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175</v>
      </c>
      <c r="R4" s="1" t="s">
        <v>194</v>
      </c>
      <c r="S4" s="1" t="s">
        <v>177</v>
      </c>
      <c r="T4" s="1" t="s">
        <v>178</v>
      </c>
      <c r="U4" s="1" t="s">
        <v>179</v>
      </c>
      <c r="V4" s="1" t="s">
        <v>188</v>
      </c>
    </row>
    <row r="5" s="1" customFormat="1" spans="1:22">
      <c r="A5" s="3">
        <v>21094944448</v>
      </c>
      <c r="B5" s="1" t="s">
        <v>195</v>
      </c>
      <c r="C5" s="1" t="s">
        <v>196</v>
      </c>
      <c r="D5" s="1" t="s">
        <v>197</v>
      </c>
      <c r="E5" s="1" t="s">
        <v>198</v>
      </c>
      <c r="F5" s="1" t="s">
        <v>199</v>
      </c>
      <c r="G5" s="1" t="s">
        <v>167</v>
      </c>
      <c r="H5" s="1" t="s">
        <v>169</v>
      </c>
      <c r="I5" s="1" t="s">
        <v>200</v>
      </c>
      <c r="J5" s="1" t="s">
        <v>30</v>
      </c>
      <c r="K5" s="1" t="s">
        <v>201</v>
      </c>
      <c r="L5" s="1" t="s">
        <v>201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175</v>
      </c>
      <c r="R5" s="1" t="s">
        <v>202</v>
      </c>
      <c r="S5" s="1" t="s">
        <v>177</v>
      </c>
      <c r="T5" s="1" t="s">
        <v>178</v>
      </c>
      <c r="U5" s="1" t="s">
        <v>179</v>
      </c>
      <c r="V5" s="1" t="s">
        <v>180</v>
      </c>
    </row>
    <row r="6" s="1" customFormat="1" spans="1:22">
      <c r="A6" s="3">
        <v>21091097458</v>
      </c>
      <c r="B6" s="1" t="s">
        <v>195</v>
      </c>
      <c r="C6" s="1" t="s">
        <v>203</v>
      </c>
      <c r="D6" s="1" t="s">
        <v>204</v>
      </c>
      <c r="E6" s="1" t="s">
        <v>205</v>
      </c>
      <c r="F6" s="1" t="s">
        <v>195</v>
      </c>
      <c r="G6" s="1" t="s">
        <v>199</v>
      </c>
      <c r="H6" s="1" t="s">
        <v>169</v>
      </c>
      <c r="I6" s="1" t="s">
        <v>206</v>
      </c>
      <c r="J6" s="1" t="s">
        <v>30</v>
      </c>
      <c r="K6" s="1" t="s">
        <v>207</v>
      </c>
      <c r="L6" s="1" t="s">
        <v>207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175</v>
      </c>
      <c r="R6" s="1" t="s">
        <v>208</v>
      </c>
      <c r="S6" s="1" t="s">
        <v>177</v>
      </c>
      <c r="T6" s="1" t="s">
        <v>178</v>
      </c>
      <c r="U6" s="1" t="s">
        <v>179</v>
      </c>
      <c r="V6" s="1" t="s">
        <v>188</v>
      </c>
    </row>
    <row r="7" s="1" customFormat="1" spans="1:22">
      <c r="A7" s="3">
        <v>21088626985</v>
      </c>
      <c r="B7" s="1" t="s">
        <v>195</v>
      </c>
      <c r="C7" s="1" t="s">
        <v>209</v>
      </c>
      <c r="D7" s="1" t="s">
        <v>210</v>
      </c>
      <c r="E7" s="1" t="s">
        <v>211</v>
      </c>
      <c r="F7" s="1" t="s">
        <v>195</v>
      </c>
      <c r="G7" s="1" t="s">
        <v>163</v>
      </c>
      <c r="H7" s="1" t="s">
        <v>169</v>
      </c>
      <c r="I7" s="1" t="s">
        <v>212</v>
      </c>
      <c r="J7" s="1" t="s">
        <v>30</v>
      </c>
      <c r="K7" s="1" t="s">
        <v>213</v>
      </c>
      <c r="L7" s="1" t="s">
        <v>213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175</v>
      </c>
      <c r="R7" s="1" t="s">
        <v>214</v>
      </c>
      <c r="S7" s="1" t="s">
        <v>177</v>
      </c>
      <c r="T7" s="1" t="s">
        <v>178</v>
      </c>
      <c r="U7" s="1" t="s">
        <v>179</v>
      </c>
      <c r="V7" s="1" t="s">
        <v>180</v>
      </c>
    </row>
    <row r="8" s="1" customFormat="1" spans="1:22">
      <c r="A8" s="3">
        <v>21067173078</v>
      </c>
      <c r="B8" s="1" t="s">
        <v>215</v>
      </c>
      <c r="C8" s="1" t="s">
        <v>216</v>
      </c>
      <c r="D8" s="1" t="s">
        <v>217</v>
      </c>
      <c r="E8" s="1" t="s">
        <v>218</v>
      </c>
      <c r="F8" s="1" t="s">
        <v>215</v>
      </c>
      <c r="G8" s="1" t="s">
        <v>181</v>
      </c>
      <c r="H8" s="1" t="s">
        <v>169</v>
      </c>
      <c r="I8" s="1" t="s">
        <v>219</v>
      </c>
      <c r="J8" s="1" t="s">
        <v>30</v>
      </c>
      <c r="K8" s="1" t="s">
        <v>220</v>
      </c>
      <c r="L8" s="1" t="s">
        <v>220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175</v>
      </c>
      <c r="R8" s="1" t="s">
        <v>221</v>
      </c>
      <c r="S8" s="1" t="s">
        <v>177</v>
      </c>
      <c r="T8" s="1" t="s">
        <v>178</v>
      </c>
      <c r="U8" s="1" t="s">
        <v>179</v>
      </c>
      <c r="V8" s="1" t="s">
        <v>180</v>
      </c>
    </row>
    <row r="9" s="1" customFormat="1" spans="1:22">
      <c r="A9" s="3">
        <v>21041479687</v>
      </c>
      <c r="B9" s="1" t="s">
        <v>222</v>
      </c>
      <c r="C9" s="1" t="s">
        <v>223</v>
      </c>
      <c r="D9" s="1" t="s">
        <v>224</v>
      </c>
      <c r="E9" s="1" t="s">
        <v>225</v>
      </c>
      <c r="F9" s="1" t="s">
        <v>163</v>
      </c>
      <c r="G9" s="1" t="s">
        <v>199</v>
      </c>
      <c r="H9" s="1" t="s">
        <v>169</v>
      </c>
      <c r="I9" s="1" t="s">
        <v>226</v>
      </c>
      <c r="J9" s="1" t="s">
        <v>30</v>
      </c>
      <c r="K9" s="1" t="s">
        <v>227</v>
      </c>
      <c r="L9" s="1" t="s">
        <v>227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228</v>
      </c>
      <c r="S9" s="1" t="s">
        <v>177</v>
      </c>
      <c r="T9" s="1" t="s">
        <v>178</v>
      </c>
      <c r="U9" s="1" t="s">
        <v>179</v>
      </c>
      <c r="V9" s="1" t="s">
        <v>180</v>
      </c>
    </row>
    <row r="10" s="1" customFormat="1" spans="1:22">
      <c r="A10" s="3">
        <v>21041177136</v>
      </c>
      <c r="B10" s="1" t="s">
        <v>222</v>
      </c>
      <c r="C10" s="1" t="s">
        <v>229</v>
      </c>
      <c r="D10" s="1" t="s">
        <v>230</v>
      </c>
      <c r="E10" s="1" t="s">
        <v>231</v>
      </c>
      <c r="F10" s="1" t="s">
        <v>222</v>
      </c>
      <c r="G10" s="1" t="s">
        <v>181</v>
      </c>
      <c r="H10" s="1" t="s">
        <v>169</v>
      </c>
      <c r="I10" s="1" t="s">
        <v>232</v>
      </c>
      <c r="J10" s="1" t="s">
        <v>30</v>
      </c>
      <c r="K10" s="1" t="s">
        <v>233</v>
      </c>
      <c r="L10" s="1" t="s">
        <v>233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175</v>
      </c>
      <c r="R10" s="1" t="s">
        <v>234</v>
      </c>
      <c r="S10" s="1" t="s">
        <v>177</v>
      </c>
      <c r="T10" s="1" t="s">
        <v>178</v>
      </c>
      <c r="U10" s="1" t="s">
        <v>179</v>
      </c>
      <c r="V10" s="1" t="s">
        <v>235</v>
      </c>
    </row>
    <row r="11" s="1" customFormat="1" spans="1:22">
      <c r="A11" s="3">
        <v>21040426654</v>
      </c>
      <c r="B11" s="1" t="s">
        <v>236</v>
      </c>
      <c r="C11" s="1" t="s">
        <v>237</v>
      </c>
      <c r="D11" s="1" t="s">
        <v>238</v>
      </c>
      <c r="E11" s="1" t="s">
        <v>239</v>
      </c>
      <c r="F11" s="1" t="s">
        <v>222</v>
      </c>
      <c r="G11" s="1" t="s">
        <v>215</v>
      </c>
      <c r="H11" s="1" t="s">
        <v>169</v>
      </c>
      <c r="I11" s="1" t="s">
        <v>240</v>
      </c>
      <c r="J11" s="1" t="s">
        <v>30</v>
      </c>
      <c r="K11" s="1" t="s">
        <v>241</v>
      </c>
      <c r="L11" s="1" t="s">
        <v>241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175</v>
      </c>
      <c r="R11" s="1" t="s">
        <v>242</v>
      </c>
      <c r="S11" s="1" t="s">
        <v>177</v>
      </c>
      <c r="T11" s="1" t="s">
        <v>178</v>
      </c>
      <c r="U11" s="1" t="s">
        <v>179</v>
      </c>
      <c r="V11" s="1" t="s">
        <v>243</v>
      </c>
    </row>
    <row r="12" s="1" customFormat="1" spans="1:22">
      <c r="A12" s="3">
        <v>21033444212</v>
      </c>
      <c r="B12" s="1" t="s">
        <v>236</v>
      </c>
      <c r="C12" s="1" t="s">
        <v>244</v>
      </c>
      <c r="D12" s="1" t="s">
        <v>245</v>
      </c>
      <c r="E12" s="1" t="s">
        <v>246</v>
      </c>
      <c r="F12" s="1" t="s">
        <v>222</v>
      </c>
      <c r="G12" s="1" t="s">
        <v>181</v>
      </c>
      <c r="H12" s="1" t="s">
        <v>169</v>
      </c>
      <c r="I12" s="1" t="s">
        <v>247</v>
      </c>
      <c r="J12" s="1" t="s">
        <v>30</v>
      </c>
      <c r="K12" s="1" t="s">
        <v>248</v>
      </c>
      <c r="L12" s="1" t="s">
        <v>248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175</v>
      </c>
      <c r="R12" s="1" t="s">
        <v>249</v>
      </c>
      <c r="S12" s="1" t="s">
        <v>177</v>
      </c>
      <c r="T12" s="1" t="s">
        <v>178</v>
      </c>
      <c r="U12" s="1" t="s">
        <v>179</v>
      </c>
      <c r="V12" s="1" t="s">
        <v>250</v>
      </c>
    </row>
    <row r="13" s="1" customFormat="1" spans="1:22">
      <c r="A13" s="3">
        <v>18957780830</v>
      </c>
      <c r="B13" s="1" t="s">
        <v>251</v>
      </c>
      <c r="C13" s="1" t="s">
        <v>252</v>
      </c>
      <c r="D13" s="1" t="s">
        <v>253</v>
      </c>
      <c r="E13" s="1" t="s">
        <v>254</v>
      </c>
      <c r="F13" s="1" t="s">
        <v>199</v>
      </c>
      <c r="G13" s="1" t="s">
        <v>168</v>
      </c>
      <c r="H13" s="1" t="s">
        <v>169</v>
      </c>
      <c r="I13" s="1" t="s">
        <v>255</v>
      </c>
      <c r="J13" s="1" t="s">
        <v>30</v>
      </c>
      <c r="K13" s="1" t="s">
        <v>256</v>
      </c>
      <c r="L13" s="1" t="s">
        <v>256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175</v>
      </c>
      <c r="R13" s="1" t="s">
        <v>257</v>
      </c>
      <c r="S13" s="1" t="s">
        <v>177</v>
      </c>
      <c r="T13" s="1" t="s">
        <v>178</v>
      </c>
      <c r="U13" s="1" t="s">
        <v>179</v>
      </c>
      <c r="V13" s="1" t="s">
        <v>258</v>
      </c>
    </row>
    <row r="14" s="1" customFormat="1" spans="1:22">
      <c r="A14" s="3">
        <v>18954928473</v>
      </c>
      <c r="B14" s="1" t="s">
        <v>259</v>
      </c>
      <c r="C14" s="1" t="s">
        <v>260</v>
      </c>
      <c r="D14" s="1" t="s">
        <v>261</v>
      </c>
      <c r="E14" s="1" t="s">
        <v>262</v>
      </c>
      <c r="F14" s="1" t="s">
        <v>215</v>
      </c>
      <c r="G14" s="1" t="s">
        <v>195</v>
      </c>
      <c r="H14" s="1" t="s">
        <v>169</v>
      </c>
      <c r="I14" s="1" t="s">
        <v>263</v>
      </c>
      <c r="J14" s="1" t="s">
        <v>30</v>
      </c>
      <c r="K14" s="1" t="s">
        <v>264</v>
      </c>
      <c r="L14" s="1" t="s">
        <v>264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175</v>
      </c>
      <c r="R14" s="1" t="s">
        <v>265</v>
      </c>
      <c r="S14" s="1" t="s">
        <v>177</v>
      </c>
      <c r="T14" s="1" t="s">
        <v>178</v>
      </c>
      <c r="U14" s="1" t="s">
        <v>179</v>
      </c>
      <c r="V14" s="1" t="s">
        <v>266</v>
      </c>
    </row>
    <row r="15" s="1" customFormat="1" spans="1:22">
      <c r="A15" s="3">
        <v>18949430212</v>
      </c>
      <c r="B15" s="1" t="s">
        <v>267</v>
      </c>
      <c r="C15" s="1" t="s">
        <v>268</v>
      </c>
      <c r="D15" s="1" t="s">
        <v>269</v>
      </c>
      <c r="E15" s="1" t="s">
        <v>270</v>
      </c>
      <c r="F15" s="1" t="s">
        <v>163</v>
      </c>
      <c r="G15" s="1" t="s">
        <v>168</v>
      </c>
      <c r="H15" s="1" t="s">
        <v>169</v>
      </c>
      <c r="I15" s="1" t="s">
        <v>271</v>
      </c>
      <c r="J15" s="1" t="s">
        <v>30</v>
      </c>
      <c r="K15" s="1" t="s">
        <v>272</v>
      </c>
      <c r="L15" s="1" t="s">
        <v>272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175</v>
      </c>
      <c r="R15" s="1" t="s">
        <v>273</v>
      </c>
      <c r="S15" s="1" t="s">
        <v>177</v>
      </c>
      <c r="T15" s="1" t="s">
        <v>178</v>
      </c>
      <c r="U15" s="1" t="s">
        <v>179</v>
      </c>
      <c r="V15" s="1" t="s">
        <v>180</v>
      </c>
    </row>
    <row r="16" s="1" customFormat="1" spans="1:22">
      <c r="A16" s="3">
        <v>18944374507</v>
      </c>
      <c r="B16" s="1" t="s">
        <v>274</v>
      </c>
      <c r="C16" s="1" t="s">
        <v>275</v>
      </c>
      <c r="D16" s="1" t="s">
        <v>276</v>
      </c>
      <c r="E16" s="1" t="s">
        <v>277</v>
      </c>
      <c r="F16" s="1" t="s">
        <v>199</v>
      </c>
      <c r="G16" s="1" t="s">
        <v>168</v>
      </c>
      <c r="H16" s="1" t="s">
        <v>169</v>
      </c>
      <c r="I16" s="1" t="s">
        <v>278</v>
      </c>
      <c r="J16" s="1" t="s">
        <v>30</v>
      </c>
      <c r="K16" s="1" t="s">
        <v>248</v>
      </c>
      <c r="L16" s="1" t="s">
        <v>248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175</v>
      </c>
      <c r="R16" s="1" t="s">
        <v>279</v>
      </c>
      <c r="S16" s="1" t="s">
        <v>177</v>
      </c>
      <c r="T16" s="1" t="s">
        <v>178</v>
      </c>
      <c r="U16" s="1" t="s">
        <v>179</v>
      </c>
      <c r="V16" s="1" t="s">
        <v>180</v>
      </c>
    </row>
    <row r="17" s="1" customFormat="1" spans="1:22">
      <c r="A17" s="3">
        <v>18312617390</v>
      </c>
      <c r="B17" s="1" t="s">
        <v>280</v>
      </c>
      <c r="C17" s="1" t="s">
        <v>281</v>
      </c>
      <c r="D17" s="1" t="s">
        <v>282</v>
      </c>
      <c r="E17" s="1" t="s">
        <v>283</v>
      </c>
      <c r="F17" s="1" t="s">
        <v>181</v>
      </c>
      <c r="G17" s="1" t="s">
        <v>199</v>
      </c>
      <c r="H17" s="1" t="s">
        <v>169</v>
      </c>
      <c r="I17" s="1" t="s">
        <v>284</v>
      </c>
      <c r="J17" s="1" t="s">
        <v>30</v>
      </c>
      <c r="K17" s="1" t="s">
        <v>285</v>
      </c>
      <c r="L17" s="1" t="s">
        <v>285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175</v>
      </c>
      <c r="R17" s="1" t="s">
        <v>286</v>
      </c>
      <c r="S17" s="1" t="s">
        <v>177</v>
      </c>
      <c r="T17" s="1" t="s">
        <v>178</v>
      </c>
      <c r="U17" s="1" t="s">
        <v>179</v>
      </c>
      <c r="V17" s="1" t="s">
        <v>287</v>
      </c>
    </row>
    <row r="18" s="1" customFormat="1" spans="1:22">
      <c r="A18" s="3">
        <v>18003626871</v>
      </c>
      <c r="B18" s="1" t="s">
        <v>288</v>
      </c>
      <c r="C18" s="1" t="s">
        <v>289</v>
      </c>
      <c r="D18" s="1" t="s">
        <v>290</v>
      </c>
      <c r="E18" s="1" t="s">
        <v>291</v>
      </c>
      <c r="F18" s="1" t="s">
        <v>236</v>
      </c>
      <c r="G18" s="1" t="s">
        <v>195</v>
      </c>
      <c r="H18" s="1" t="s">
        <v>169</v>
      </c>
      <c r="I18" s="1" t="s">
        <v>292</v>
      </c>
      <c r="J18" s="1" t="s">
        <v>30</v>
      </c>
      <c r="K18" s="1" t="s">
        <v>293</v>
      </c>
      <c r="L18" s="1" t="s">
        <v>293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175</v>
      </c>
      <c r="R18" s="1" t="s">
        <v>294</v>
      </c>
      <c r="S18" s="1" t="s">
        <v>177</v>
      </c>
      <c r="T18" s="1" t="s">
        <v>178</v>
      </c>
      <c r="U18" s="1" t="s">
        <v>295</v>
      </c>
      <c r="V18" s="1" t="s">
        <v>296</v>
      </c>
    </row>
    <row r="19" s="1" customFormat="1" spans="1:22">
      <c r="A19" s="3">
        <v>17857699062</v>
      </c>
      <c r="B19" s="1" t="s">
        <v>297</v>
      </c>
      <c r="C19" s="1" t="s">
        <v>298</v>
      </c>
      <c r="D19" s="1" t="s">
        <v>299</v>
      </c>
      <c r="E19" s="1" t="s">
        <v>300</v>
      </c>
      <c r="F19" s="1" t="s">
        <v>181</v>
      </c>
      <c r="G19" s="1" t="s">
        <v>168</v>
      </c>
      <c r="H19" s="1" t="s">
        <v>169</v>
      </c>
      <c r="I19" s="1" t="s">
        <v>301</v>
      </c>
      <c r="J19" s="1" t="s">
        <v>30</v>
      </c>
      <c r="K19" s="1" t="s">
        <v>302</v>
      </c>
      <c r="L19" s="1" t="s">
        <v>302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175</v>
      </c>
      <c r="R19" s="1" t="s">
        <v>303</v>
      </c>
      <c r="S19" s="1" t="s">
        <v>177</v>
      </c>
      <c r="T19" s="1" t="s">
        <v>178</v>
      </c>
      <c r="U19" s="1" t="s">
        <v>179</v>
      </c>
      <c r="V19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2022-09-26T03:15:00Z</dcterms:created>
  <dcterms:modified xsi:type="dcterms:W3CDTF">2022-09-26T03:48:35Z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7BF3E7CE273342E286670C06E3F36ADD</vt:lpwstr>
  </property>
  <property fmtid="{D5CDD505-2E9C-101B-9397-08002B2CF9AE}" pid="3" name="KSOProductBuildVer">
    <vt:lpwstr>2052-11.1.0.12358</vt:lpwstr>
  </property>
</Properties>
</file>