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<sst xmlns="http://schemas.openxmlformats.org/spreadsheetml/2006/main" count="598" uniqueCount="205">
  <si>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</si>
  <si>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</si>
  <si>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</si>
  <si>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</si>
  <si>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</si>
  <si>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</si>
  <si>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</si>
  <si>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</si>
  <si>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</si>
  <si>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</si>
  <si>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</si>
  <si>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</si>
  <si>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</si>
  <si>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</si>
  <si>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</si>
  <si>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</si>
  <si>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</si>
  <si>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</si>
  <si>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</si>
  <si>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</si>
  <si>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</si>
  <si>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</si>
  <si>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</si>
  <si>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</si>
  <si>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</si>
  <si>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21044537916	</t>
  </si>
  <si>
    <t>Ctrip</t>
  </si>
  <si>
    <t>正常</t>
  </si>
  <si>
    <t>[高州]城市便捷酒店(高州南关路瀛洲公园店)(71582596)</t>
  </si>
  <si>
    <t>特惠大床房&lt;双人入住&gt;&lt;内宾&gt;&lt;预付&gt;&lt;双早&gt;</t>
  </si>
  <si>
    <t>CNY</t>
  </si>
  <si>
    <t>刘斌</t>
  </si>
  <si>
    <t>CA11323220924CNY</t>
  </si>
  <si>
    <t>未提现</t>
  </si>
  <si>
    <t>携程开票</t>
  </si>
  <si>
    <t xml:space="preserve">	</t>
  </si>
  <si>
    <t xml:space="preserve">21077430797	</t>
  </si>
  <si>
    <t>[济宁]济宁高新区亚朵酒店(65111995)</t>
  </si>
  <si>
    <t>雅致大床房&lt;双人入住&gt;&lt;内宾&gt;&lt;预付&gt;&lt;单早&gt;</t>
  </si>
  <si>
    <t>冷凤蛟</t>
  </si>
  <si>
    <t xml:space="preserve">2698875	</t>
  </si>
  <si>
    <t xml:space="preserve">21091349254	</t>
  </si>
  <si>
    <t>[南京]南京火车站红山动物园亚朵酒店(46270678)</t>
  </si>
  <si>
    <t>高级大床房&lt;双人入住&gt;&lt;内宾&gt;&lt;预付&gt;&lt;单早&gt;</t>
  </si>
  <si>
    <t>李昆郎</t>
  </si>
  <si>
    <t>取消</t>
  </si>
  <si>
    <t xml:space="preserve">21093779727	</t>
  </si>
  <si>
    <t>[西安]西安高新锦业路亚朵酒店(50191629)</t>
  </si>
  <si>
    <t>高级双床房&lt;双人入住&gt;&lt;内宾&gt;&lt;预付&gt;&lt;单早&gt;</t>
  </si>
  <si>
    <t>刘东</t>
  </si>
  <si>
    <t xml:space="preserve">21103179750	</t>
  </si>
  <si>
    <t>[钦州]宜尚酒店(钦州八大场馆店)(78099726)</t>
  </si>
  <si>
    <t>标准大床房&lt;双人入住&gt;&lt;内宾&gt;&lt;预付&gt;&lt;双早&gt;</t>
  </si>
  <si>
    <t>蔡昌海</t>
  </si>
  <si>
    <t xml:space="preserve">999221111640318	</t>
  </si>
  <si>
    <t>[东莞]东莞春晖商务酒店(85215720)</t>
  </si>
  <si>
    <t>特价房&lt;双人入住&gt;&lt;内宾&gt;&lt;预付&gt;&lt;无早&gt;</t>
  </si>
  <si>
    <t>尹业钦</t>
  </si>
  <si>
    <t>CA11323220925CNY</t>
  </si>
  <si>
    <t xml:space="preserve">2702066	</t>
  </si>
  <si>
    <t xml:space="preserve">1572541646837420064	</t>
  </si>
  <si>
    <t xml:space="preserve">21045757903	</t>
  </si>
  <si>
    <t>[厦门]柏曼酒店(厦门机场湖里大道店)(83812728)</t>
  </si>
  <si>
    <t>曼享大床房&lt;双人入住&gt;&lt;内宾&gt;&lt;预付&gt;&lt;双早&gt;</t>
  </si>
  <si>
    <t>张楠</t>
  </si>
  <si>
    <t>CA11323220926CNY</t>
  </si>
  <si>
    <t xml:space="preserve">999221103933809	</t>
  </si>
  <si>
    <t>[福州]福州三坊七巷亚朵酒店(46260900)</t>
  </si>
  <si>
    <t>行政大床房&lt;双人入住&gt;&lt;内宾&gt;&lt;预付&gt;&lt;单早&gt;</t>
  </si>
  <si>
    <t>王子月</t>
  </si>
  <si>
    <t xml:space="preserve">2700909	</t>
  </si>
  <si>
    <t xml:space="preserve">21108439084	</t>
  </si>
  <si>
    <t>[湛江]城市便捷酒店(湛江海滨公园观海长廊店)(71584760)</t>
  </si>
  <si>
    <t>影音大床房&lt;双人入住&gt;&lt;内宾&gt;&lt;预付&gt;&lt;无早&gt;</t>
  </si>
  <si>
    <t>罗全兴</t>
  </si>
  <si>
    <t xml:space="preserve">999221116212596	</t>
  </si>
  <si>
    <t>[景德镇]城市便捷酒店(景德镇新厂路陶溪川店)(71586709)</t>
  </si>
  <si>
    <t>标准大床房&lt;双人入住&gt;&lt;内宾&gt;&lt;预付&gt;&lt;无早&gt;</t>
  </si>
  <si>
    <t>金海波</t>
  </si>
  <si>
    <t xml:space="preserve">999221118876359	</t>
  </si>
  <si>
    <t>[钦州]城市便捷酒店(钦州汽车南站店)(72816319)</t>
  </si>
  <si>
    <t>特惠大床房&lt;双人入住&gt;&lt;内宾&gt;&lt;预付&gt;&lt;无早&gt;</t>
  </si>
  <si>
    <t>谢燕津</t>
  </si>
  <si>
    <t xml:space="preserve">999221119182912	</t>
  </si>
  <si>
    <t>[长沙]城市便捷酒店(湖南生物机电学院店)(72813148)</t>
  </si>
  <si>
    <t>商务双床房&lt;双人入住&gt;&lt;内宾&gt;&lt;预付&gt;&lt;双早&gt;</t>
  </si>
  <si>
    <t>龙小念</t>
  </si>
  <si>
    <t xml:space="preserve">2703285	</t>
  </si>
  <si>
    <t xml:space="preserve">999221119838517	</t>
  </si>
  <si>
    <t>[深圳]城市便捷酒店连锁(深圳南山科技园马家龙店)(71590667)</t>
  </si>
  <si>
    <t>李意红</t>
  </si>
  <si>
    <t xml:space="preserve">999221120814260	</t>
  </si>
  <si>
    <t>[诸暨]诸暨西施故里亚朵酒店(46313675)</t>
  </si>
  <si>
    <t>阮汝平</t>
  </si>
  <si>
    <t xml:space="preserve">2703516	</t>
  </si>
  <si>
    <t xml:space="preserve">21122675236	</t>
  </si>
  <si>
    <t>[中山]柏曼酒店(中山坦洲店)(83841733)</t>
  </si>
  <si>
    <t>陈东川</t>
  </si>
  <si>
    <t xml:space="preserve">999221123229554	</t>
  </si>
  <si>
    <t>[苏州]苏州火车站北广场博乐诗亚朵酒店(89920919)</t>
  </si>
  <si>
    <t>孙艳</t>
  </si>
  <si>
    <t xml:space="preserve">999221123793343	</t>
  </si>
  <si>
    <t>[乐业]城市便捷酒店(乐业店)(71589464)</t>
  </si>
  <si>
    <t>标准双床房&lt;双人入住&gt;&lt;内宾&gt;&lt;预付&gt;&lt;无早&gt;</t>
  </si>
  <si>
    <t>周爱军</t>
  </si>
  <si>
    <t xml:space="preserve">2703944	</t>
  </si>
  <si>
    <t>，</t>
  </si>
  <si>
    <t>A220926104447481</t>
  </si>
  <si>
    <t>CNY / HKD 当前参考汇率: 1.097617896</t>
  </si>
  <si>
    <t>总计：5997.69 CNY/
6583.17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</si>
  <si>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</si>
  <si>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</si>
  <si>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</si>
  <si>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</si>
  <si>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</si>
  <si>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</si>
  <si>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</si>
  <si>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</si>
  <si>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</si>
  <si>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</si>
  <si>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</si>
  <si>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</si>
  <si>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</si>
  <si>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</si>
  <si>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</si>
  <si>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</si>
  <si>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</si>
  <si>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</si>
  <si>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</si>
  <si>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2022-09-22</t>
  </si>
  <si>
    <t>2703944</t>
  </si>
  <si>
    <t>城市便捷酒店(乐业店)</t>
  </si>
  <si>
    <t>2022-09-23</t>
  </si>
  <si>
    <t>退房日月结</t>
  </si>
  <si>
    <t>168.10</t>
  </si>
  <si>
    <t>RMB</t>
  </si>
  <si>
    <t>0</t>
  </si>
  <si>
    <t>0.00</t>
  </si>
  <si>
    <t>携程汇智国内直连</t>
  </si>
  <si>
    <t>1861</t>
  </si>
  <si>
    <t>2022-09-22 21:12:08</t>
  </si>
  <si>
    <t>否</t>
  </si>
  <si>
    <t>汇智国际旅游发展有限公司</t>
  </si>
  <si>
    <t>直连</t>
  </si>
  <si>
    <t>中国</t>
  </si>
  <si>
    <t>2703788</t>
  </si>
  <si>
    <t>柏曼酒店(中山坦洲店)</t>
  </si>
  <si>
    <t>158.88</t>
  </si>
  <si>
    <t>2022-09-22 19:45:36</t>
  </si>
  <si>
    <t>2703516</t>
  </si>
  <si>
    <t>诸暨西施故里亚朵酒店</t>
  </si>
  <si>
    <t>311.84</t>
  </si>
  <si>
    <t>2022-09-22 16:54:38</t>
  </si>
  <si>
    <t>2703367</t>
  </si>
  <si>
    <t>城市便捷酒店连锁(深圳南山科技园马家龙店)</t>
  </si>
  <si>
    <t>192.70</t>
  </si>
  <si>
    <t>2022-09-22 15:10:06</t>
  </si>
  <si>
    <t>2703285</t>
  </si>
  <si>
    <t>城市便捷酒店(湖南生物机电学院店)</t>
  </si>
  <si>
    <t>180.40</t>
  </si>
  <si>
    <t>2022-09-22 14:19:22</t>
  </si>
  <si>
    <t>2703249</t>
  </si>
  <si>
    <t>城市便捷酒店(钦州汽车南站店)</t>
  </si>
  <si>
    <t>143.50</t>
  </si>
  <si>
    <t>2022-09-22 13:49:42</t>
  </si>
  <si>
    <t>2702812</t>
  </si>
  <si>
    <t>城市便捷酒店(景德镇新厂路陶溪川店)</t>
  </si>
  <si>
    <t>152.72</t>
  </si>
  <si>
    <t>2022-09-22 09:02:14</t>
  </si>
  <si>
    <t>2022-09-21</t>
  </si>
  <si>
    <t>2702066</t>
  </si>
  <si>
    <t>东莞春晖商务酒店</t>
  </si>
  <si>
    <t>86.15</t>
  </si>
  <si>
    <t>2022-09-21 19:02:00</t>
  </si>
  <si>
    <t>2701653</t>
  </si>
  <si>
    <t>城市便捷酒店(湛江海滨公园观海长廊店)</t>
  </si>
  <si>
    <t>453.04</t>
  </si>
  <si>
    <t>2022-09-21 13:53:46</t>
  </si>
  <si>
    <t>2022-09-20</t>
  </si>
  <si>
    <t>2700909</t>
  </si>
  <si>
    <t>福州三坊七巷亚朵酒店</t>
  </si>
  <si>
    <t>842.44</t>
  </si>
  <si>
    <t>2022-09-20 23:35:20</t>
  </si>
  <si>
    <t>2700848</t>
  </si>
  <si>
    <t>宜尚酒店(钦州八大场馆店)</t>
  </si>
  <si>
    <t>297.25</t>
  </si>
  <si>
    <t>2022-09-20 22:36:31</t>
  </si>
  <si>
    <t>2700102</t>
  </si>
  <si>
    <t>西安高新锦业路亚朵酒店</t>
  </si>
  <si>
    <t>411.63</t>
  </si>
  <si>
    <t>2022-09-20 13:09:24</t>
  </si>
  <si>
    <t>2022-09-19</t>
  </si>
  <si>
    <t>2698875</t>
  </si>
  <si>
    <t>济宁高新区亚朵酒店</t>
  </si>
  <si>
    <t>606.40</t>
  </si>
  <si>
    <t>2022-09-19 14:09:24</t>
  </si>
  <si>
    <t>2022-09-18</t>
  </si>
  <si>
    <t>2697824</t>
  </si>
  <si>
    <t>柏曼酒店(厦门机场湖里大道店)</t>
  </si>
  <si>
    <t>1552.90</t>
  </si>
  <si>
    <t>2022-09-18 19:23:15</t>
  </si>
  <si>
    <t>2697553</t>
  </si>
  <si>
    <t>城市便捷酒店(高州南关路瀛洲公园店)</t>
  </si>
  <si>
    <t>439.74</t>
  </si>
  <si>
    <t>2022-09-18 16:04:14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</si>
</sst>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13</xdr:col>
      <xdr:colOff>304800</xdr:colOff>
      <xdr:row>62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9705975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44822</v>
      </c>
      <c r="G2" s="6">
        <v>44825</v>
      </c>
      <c r="H2" s="4">
        <v>1</v>
      </c>
      <c r="I2" s="4">
        <v>3</v>
      </c>
      <c r="J2" s="4">
        <v>3</v>
      </c>
      <c r="K2" s="4" t="s">
        <v>30</v>
      </c>
      <c r="L2" s="4">
        <v>439.74</v>
      </c>
      <c r="M2" s="4">
        <v>439.74</v>
      </c>
      <c r="N2" s="4" t="s">
        <v>31</v>
      </c>
      <c r="O2" s="4" t="s">
        <v>32</v>
      </c>
      <c r="P2" s="4" t="s">
        <v>33</v>
      </c>
      <c r="Q2" s="4">
        <v>0</v>
      </c>
      <c r="R2" s="7">
        <v>44822</v>
      </c>
      <c r="S2" s="6">
        <v>44828</v>
      </c>
      <c r="T2" s="4" t="s">
        <v>34</v>
      </c>
      <c r="U2" s="4">
        <v>439.74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44823</v>
      </c>
      <c r="G3" s="6">
        <v>44825</v>
      </c>
      <c r="H3" s="4">
        <v>1</v>
      </c>
      <c r="I3" s="4">
        <v>2</v>
      </c>
      <c r="J3" s="4">
        <v>2</v>
      </c>
      <c r="K3" s="4" t="s">
        <v>30</v>
      </c>
      <c r="L3" s="4">
        <v>606.4</v>
      </c>
      <c r="M3" s="4">
        <v>606.4</v>
      </c>
      <c r="N3" s="4" t="s">
        <v>39</v>
      </c>
      <c r="O3" s="4" t="s">
        <v>32</v>
      </c>
      <c r="P3" s="4" t="s">
        <v>33</v>
      </c>
      <c r="Q3" s="4">
        <v>0</v>
      </c>
      <c r="R3" s="7">
        <v>44823</v>
      </c>
      <c r="S3" s="6">
        <v>44828</v>
      </c>
      <c r="T3" s="4" t="s">
        <v>34</v>
      </c>
      <c r="U3" s="4">
        <v>606.4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44824</v>
      </c>
      <c r="G4" s="6">
        <v>44825</v>
      </c>
      <c r="H4" s="4">
        <v>1</v>
      </c>
      <c r="I4" s="4">
        <v>1</v>
      </c>
      <c r="J4" s="4">
        <v>1</v>
      </c>
      <c r="K4" s="4" t="s">
        <v>30</v>
      </c>
      <c r="L4" s="4">
        <v>294.57</v>
      </c>
      <c r="M4" s="4">
        <v>294.57</v>
      </c>
      <c r="N4" s="4" t="s">
        <v>44</v>
      </c>
      <c r="O4" s="4" t="s">
        <v>32</v>
      </c>
      <c r="P4" s="4" t="s">
        <v>33</v>
      </c>
      <c r="Q4" s="4">
        <v>0</v>
      </c>
      <c r="R4" s="7">
        <v>44824</v>
      </c>
      <c r="S4" s="6">
        <v>44828</v>
      </c>
      <c r="T4" s="4" t="s">
        <v>34</v>
      </c>
      <c r="U4" s="4">
        <v>294.57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45</v>
      </c>
      <c r="D5" s="4" t="s">
        <v>42</v>
      </c>
      <c r="E5" s="4" t="s">
        <v>43</v>
      </c>
      <c r="F5" s="6">
        <v>44824</v>
      </c>
      <c r="G5" s="6">
        <v>44825</v>
      </c>
      <c r="H5" s="4">
        <v>1</v>
      </c>
      <c r="I5" s="4">
        <v>1</v>
      </c>
      <c r="J5" s="4">
        <v>1</v>
      </c>
      <c r="K5" s="4" t="s">
        <v>30</v>
      </c>
      <c r="L5" s="4">
        <v>-294.57</v>
      </c>
      <c r="M5" s="4">
        <v>-294.57</v>
      </c>
      <c r="N5" s="4" t="s">
        <v>44</v>
      </c>
      <c r="O5" s="4" t="s">
        <v>32</v>
      </c>
      <c r="P5" s="4" t="s">
        <v>33</v>
      </c>
      <c r="Q5" s="4">
        <v>0</v>
      </c>
      <c r="R5" s="7">
        <v>44824</v>
      </c>
      <c r="S5" s="6">
        <v>44828</v>
      </c>
      <c r="T5" s="4" t="s">
        <v>34</v>
      </c>
      <c r="U5" s="4">
        <v>-294.57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44824</v>
      </c>
      <c r="G6" s="6">
        <v>44825</v>
      </c>
      <c r="H6" s="4">
        <v>1</v>
      </c>
      <c r="I6" s="4">
        <v>1</v>
      </c>
      <c r="J6" s="4">
        <v>1</v>
      </c>
      <c r="K6" s="4" t="s">
        <v>30</v>
      </c>
      <c r="L6" s="4">
        <v>411.63</v>
      </c>
      <c r="M6" s="4">
        <v>411.63</v>
      </c>
      <c r="N6" s="4" t="s">
        <v>49</v>
      </c>
      <c r="O6" s="4" t="s">
        <v>32</v>
      </c>
      <c r="P6" s="4" t="s">
        <v>33</v>
      </c>
      <c r="Q6" s="4">
        <v>0</v>
      </c>
      <c r="R6" s="7">
        <v>44824</v>
      </c>
      <c r="S6" s="6">
        <v>44828</v>
      </c>
      <c r="T6" s="4" t="s">
        <v>34</v>
      </c>
      <c r="U6" s="4">
        <v>411.63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44824</v>
      </c>
      <c r="G7" s="6">
        <v>44825</v>
      </c>
      <c r="H7" s="4">
        <v>1</v>
      </c>
      <c r="I7" s="4">
        <v>1</v>
      </c>
      <c r="J7" s="4">
        <v>1</v>
      </c>
      <c r="K7" s="4" t="s">
        <v>30</v>
      </c>
      <c r="L7" s="4">
        <v>297.25</v>
      </c>
      <c r="M7" s="4">
        <v>297.25</v>
      </c>
      <c r="N7" s="4" t="s">
        <v>53</v>
      </c>
      <c r="O7" s="4" t="s">
        <v>32</v>
      </c>
      <c r="P7" s="4" t="s">
        <v>33</v>
      </c>
      <c r="Q7" s="4">
        <v>0</v>
      </c>
      <c r="R7" s="7">
        <v>44824</v>
      </c>
      <c r="S7" s="6">
        <v>44828</v>
      </c>
      <c r="T7" s="4" t="s">
        <v>34</v>
      </c>
      <c r="U7" s="4">
        <v>297.25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44825</v>
      </c>
      <c r="G8" s="6">
        <v>44826</v>
      </c>
      <c r="H8" s="4">
        <v>1</v>
      </c>
      <c r="I8" s="4">
        <v>1</v>
      </c>
      <c r="J8" s="4">
        <v>1</v>
      </c>
      <c r="K8" s="4" t="s">
        <v>30</v>
      </c>
      <c r="L8" s="4">
        <v>86.15</v>
      </c>
      <c r="M8" s="4">
        <v>86.15</v>
      </c>
      <c r="N8" s="4" t="s">
        <v>57</v>
      </c>
      <c r="O8" s="4" t="s">
        <v>58</v>
      </c>
      <c r="P8" s="4" t="s">
        <v>33</v>
      </c>
      <c r="Q8" s="4">
        <v>0</v>
      </c>
      <c r="R8" s="7">
        <v>44825</v>
      </c>
      <c r="S8" s="6">
        <v>44829</v>
      </c>
      <c r="T8" s="4" t="s">
        <v>34</v>
      </c>
      <c r="U8" s="4">
        <v>86.15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44822</v>
      </c>
      <c r="G9" s="6">
        <v>44827</v>
      </c>
      <c r="H9" s="4">
        <v>1</v>
      </c>
      <c r="I9" s="4">
        <v>5</v>
      </c>
      <c r="J9" s="4">
        <v>5</v>
      </c>
      <c r="K9" s="4" t="s">
        <v>30</v>
      </c>
      <c r="L9" s="4">
        <v>1552.9</v>
      </c>
      <c r="M9" s="4">
        <v>1552.9</v>
      </c>
      <c r="N9" s="4" t="s">
        <v>64</v>
      </c>
      <c r="O9" s="4" t="s">
        <v>65</v>
      </c>
      <c r="P9" s="4" t="s">
        <v>33</v>
      </c>
      <c r="Q9" s="4">
        <v>0</v>
      </c>
      <c r="R9" s="7">
        <v>44822</v>
      </c>
      <c r="S9" s="6">
        <v>44830</v>
      </c>
      <c r="T9" s="4" t="s">
        <v>34</v>
      </c>
      <c r="U9" s="4">
        <v>1552.9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44825</v>
      </c>
      <c r="G10" s="6">
        <v>44827</v>
      </c>
      <c r="H10" s="4">
        <v>1</v>
      </c>
      <c r="I10" s="4">
        <v>2</v>
      </c>
      <c r="J10" s="4">
        <v>2</v>
      </c>
      <c r="K10" s="4" t="s">
        <v>30</v>
      </c>
      <c r="L10" s="4">
        <v>842.44</v>
      </c>
      <c r="M10" s="4">
        <v>842.44</v>
      </c>
      <c r="N10" s="4" t="s">
        <v>69</v>
      </c>
      <c r="O10" s="4" t="s">
        <v>65</v>
      </c>
      <c r="P10" s="4" t="s">
        <v>33</v>
      </c>
      <c r="Q10" s="4">
        <v>0</v>
      </c>
      <c r="R10" s="7">
        <v>44824</v>
      </c>
      <c r="S10" s="6">
        <v>44830</v>
      </c>
      <c r="T10" s="4" t="s">
        <v>34</v>
      </c>
      <c r="U10" s="4">
        <v>842.44</v>
      </c>
      <c r="V10" s="4">
        <v>0</v>
      </c>
      <c r="W10" s="4">
        <v>0</v>
      </c>
      <c r="X10" s="4" t="s">
        <v>70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44825</v>
      </c>
      <c r="G11" s="6">
        <v>44827</v>
      </c>
      <c r="H11" s="4">
        <v>1</v>
      </c>
      <c r="I11" s="4">
        <v>2</v>
      </c>
      <c r="J11" s="4">
        <v>2</v>
      </c>
      <c r="K11" s="4" t="s">
        <v>30</v>
      </c>
      <c r="L11" s="4">
        <v>453.04</v>
      </c>
      <c r="M11" s="4">
        <v>453.04</v>
      </c>
      <c r="N11" s="4" t="s">
        <v>74</v>
      </c>
      <c r="O11" s="4" t="s">
        <v>65</v>
      </c>
      <c r="P11" s="4" t="s">
        <v>33</v>
      </c>
      <c r="Q11" s="4">
        <v>0</v>
      </c>
      <c r="R11" s="7">
        <v>44825</v>
      </c>
      <c r="S11" s="6">
        <v>44830</v>
      </c>
      <c r="T11" s="4" t="s">
        <v>34</v>
      </c>
      <c r="U11" s="4">
        <v>453.04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44826</v>
      </c>
      <c r="G12" s="6">
        <v>44827</v>
      </c>
      <c r="H12" s="4">
        <v>1</v>
      </c>
      <c r="I12" s="4">
        <v>1</v>
      </c>
      <c r="J12" s="4">
        <v>1</v>
      </c>
      <c r="K12" s="4" t="s">
        <v>30</v>
      </c>
      <c r="L12" s="4">
        <v>152.72</v>
      </c>
      <c r="M12" s="4">
        <v>152.72</v>
      </c>
      <c r="N12" s="4" t="s">
        <v>78</v>
      </c>
      <c r="O12" s="4" t="s">
        <v>65</v>
      </c>
      <c r="P12" s="4" t="s">
        <v>33</v>
      </c>
      <c r="Q12" s="4">
        <v>0</v>
      </c>
      <c r="R12" s="7">
        <v>44826</v>
      </c>
      <c r="S12" s="6">
        <v>44830</v>
      </c>
      <c r="T12" s="4" t="s">
        <v>34</v>
      </c>
      <c r="U12" s="4">
        <v>152.72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44826</v>
      </c>
      <c r="G13" s="6">
        <v>44827</v>
      </c>
      <c r="H13" s="4">
        <v>1</v>
      </c>
      <c r="I13" s="4">
        <v>1</v>
      </c>
      <c r="J13" s="4">
        <v>1</v>
      </c>
      <c r="K13" s="4" t="s">
        <v>30</v>
      </c>
      <c r="L13" s="4">
        <v>143.5</v>
      </c>
      <c r="M13" s="4">
        <v>143.5</v>
      </c>
      <c r="N13" s="4" t="s">
        <v>82</v>
      </c>
      <c r="O13" s="4" t="s">
        <v>65</v>
      </c>
      <c r="P13" s="4" t="s">
        <v>33</v>
      </c>
      <c r="Q13" s="4">
        <v>0</v>
      </c>
      <c r="R13" s="7">
        <v>44826</v>
      </c>
      <c r="S13" s="6">
        <v>44830</v>
      </c>
      <c r="T13" s="4" t="s">
        <v>34</v>
      </c>
      <c r="U13" s="4">
        <v>143.5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44826</v>
      </c>
      <c r="G14" s="6">
        <v>44827</v>
      </c>
      <c r="H14" s="4">
        <v>1</v>
      </c>
      <c r="I14" s="4">
        <v>1</v>
      </c>
      <c r="J14" s="4">
        <v>1</v>
      </c>
      <c r="K14" s="4" t="s">
        <v>30</v>
      </c>
      <c r="L14" s="4">
        <v>180.4</v>
      </c>
      <c r="M14" s="4">
        <v>180.4</v>
      </c>
      <c r="N14" s="4" t="s">
        <v>86</v>
      </c>
      <c r="O14" s="4" t="s">
        <v>65</v>
      </c>
      <c r="P14" s="4" t="s">
        <v>33</v>
      </c>
      <c r="Q14" s="4">
        <v>0</v>
      </c>
      <c r="R14" s="7">
        <v>44826</v>
      </c>
      <c r="S14" s="6">
        <v>44830</v>
      </c>
      <c r="T14" s="4" t="s">
        <v>34</v>
      </c>
      <c r="U14" s="4">
        <v>180.4</v>
      </c>
      <c r="V14" s="4">
        <v>0</v>
      </c>
      <c r="W14" s="4">
        <v>0</v>
      </c>
      <c r="X14" s="4" t="s">
        <v>87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81</v>
      </c>
      <c r="F15" s="6">
        <v>44826</v>
      </c>
      <c r="G15" s="6">
        <v>44827</v>
      </c>
      <c r="H15" s="4">
        <v>1</v>
      </c>
      <c r="I15" s="4">
        <v>1</v>
      </c>
      <c r="J15" s="4">
        <v>1</v>
      </c>
      <c r="K15" s="4" t="s">
        <v>30</v>
      </c>
      <c r="L15" s="4">
        <v>192.7</v>
      </c>
      <c r="M15" s="4">
        <v>192.7</v>
      </c>
      <c r="N15" s="4" t="s">
        <v>90</v>
      </c>
      <c r="O15" s="4" t="s">
        <v>65</v>
      </c>
      <c r="P15" s="4" t="s">
        <v>33</v>
      </c>
      <c r="Q15" s="4">
        <v>0</v>
      </c>
      <c r="R15" s="7">
        <v>44826</v>
      </c>
      <c r="S15" s="6">
        <v>44830</v>
      </c>
      <c r="T15" s="4" t="s">
        <v>34</v>
      </c>
      <c r="U15" s="4">
        <v>192.7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38</v>
      </c>
      <c r="F16" s="6">
        <v>44826</v>
      </c>
      <c r="G16" s="6">
        <v>44827</v>
      </c>
      <c r="H16" s="4">
        <v>1</v>
      </c>
      <c r="I16" s="4">
        <v>1</v>
      </c>
      <c r="J16" s="4">
        <v>1</v>
      </c>
      <c r="K16" s="4" t="s">
        <v>30</v>
      </c>
      <c r="L16" s="4">
        <v>311.84</v>
      </c>
      <c r="M16" s="4">
        <v>311.84</v>
      </c>
      <c r="N16" s="4" t="s">
        <v>93</v>
      </c>
      <c r="O16" s="4" t="s">
        <v>65</v>
      </c>
      <c r="P16" s="4" t="s">
        <v>33</v>
      </c>
      <c r="Q16" s="4">
        <v>0</v>
      </c>
      <c r="R16" s="7">
        <v>44826</v>
      </c>
      <c r="S16" s="6">
        <v>44830</v>
      </c>
      <c r="T16" s="4" t="s">
        <v>34</v>
      </c>
      <c r="U16" s="4">
        <v>311.84</v>
      </c>
      <c r="V16" s="4">
        <v>0</v>
      </c>
      <c r="W16" s="4">
        <v>0</v>
      </c>
      <c r="X16" s="4" t="s">
        <v>94</v>
      </c>
      <c r="Y16" s="4" t="s">
        <v>35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52</v>
      </c>
      <c r="F17" s="6">
        <v>44826</v>
      </c>
      <c r="G17" s="6">
        <v>44827</v>
      </c>
      <c r="H17" s="4">
        <v>1</v>
      </c>
      <c r="I17" s="4">
        <v>1</v>
      </c>
      <c r="J17" s="4">
        <v>1</v>
      </c>
      <c r="K17" s="4" t="s">
        <v>30</v>
      </c>
      <c r="L17" s="4">
        <v>158.88</v>
      </c>
      <c r="M17" s="4">
        <v>158.88</v>
      </c>
      <c r="N17" s="4" t="s">
        <v>97</v>
      </c>
      <c r="O17" s="4" t="s">
        <v>65</v>
      </c>
      <c r="P17" s="4" t="s">
        <v>33</v>
      </c>
      <c r="Q17" s="4">
        <v>0</v>
      </c>
      <c r="R17" s="7">
        <v>44826</v>
      </c>
      <c r="S17" s="6">
        <v>44830</v>
      </c>
      <c r="T17" s="4" t="s">
        <v>34</v>
      </c>
      <c r="U17" s="4">
        <v>158.88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48</v>
      </c>
      <c r="F18" s="6">
        <v>44826</v>
      </c>
      <c r="G18" s="6">
        <v>44827</v>
      </c>
      <c r="H18" s="4">
        <v>1</v>
      </c>
      <c r="I18" s="4">
        <v>1</v>
      </c>
      <c r="J18" s="4">
        <v>1</v>
      </c>
      <c r="K18" s="4" t="s">
        <v>30</v>
      </c>
      <c r="L18" s="4">
        <v>370.37</v>
      </c>
      <c r="M18" s="4">
        <v>370.37</v>
      </c>
      <c r="N18" s="4" t="s">
        <v>100</v>
      </c>
      <c r="O18" s="4" t="s">
        <v>65</v>
      </c>
      <c r="P18" s="4" t="s">
        <v>33</v>
      </c>
      <c r="Q18" s="4">
        <v>0</v>
      </c>
      <c r="R18" s="7">
        <v>44826</v>
      </c>
      <c r="S18" s="6">
        <v>44830</v>
      </c>
      <c r="T18" s="4" t="s">
        <v>34</v>
      </c>
      <c r="U18" s="4">
        <v>370.37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44826</v>
      </c>
      <c r="G19" s="6">
        <v>44827</v>
      </c>
      <c r="H19" s="4">
        <v>1</v>
      </c>
      <c r="I19" s="4">
        <v>1</v>
      </c>
      <c r="J19" s="4">
        <v>1</v>
      </c>
      <c r="K19" s="4" t="s">
        <v>30</v>
      </c>
      <c r="L19" s="4">
        <v>168.1</v>
      </c>
      <c r="M19" s="4">
        <v>168.1</v>
      </c>
      <c r="N19" s="4" t="s">
        <v>104</v>
      </c>
      <c r="O19" s="4" t="s">
        <v>65</v>
      </c>
      <c r="P19" s="4" t="s">
        <v>33</v>
      </c>
      <c r="Q19" s="4">
        <v>0</v>
      </c>
      <c r="R19" s="7">
        <v>44826</v>
      </c>
      <c r="S19" s="6">
        <v>44830</v>
      </c>
      <c r="T19" s="4" t="s">
        <v>34</v>
      </c>
      <c r="U19" s="4">
        <v>168.1</v>
      </c>
      <c r="V19" s="4">
        <v>0</v>
      </c>
      <c r="W19" s="4">
        <v>0</v>
      </c>
      <c r="X19" s="4" t="s">
        <v>105</v>
      </c>
      <c r="Y19" s="4" t="s">
        <v>35</v>
      </c>
    </row>
    <row r="20" s="4" customFormat="1" spans="1:25">
      <c r="A20" s="4" t="s">
        <v>98</v>
      </c>
      <c r="B20" s="4" t="s">
        <v>26</v>
      </c>
      <c r="C20" s="4" t="s">
        <v>45</v>
      </c>
      <c r="D20" s="4" t="s">
        <v>99</v>
      </c>
      <c r="E20" s="4" t="s">
        <v>48</v>
      </c>
      <c r="F20" s="6">
        <v>44826</v>
      </c>
      <c r="G20" s="6">
        <v>44827</v>
      </c>
      <c r="H20" s="4">
        <v>1</v>
      </c>
      <c r="I20" s="4">
        <v>1</v>
      </c>
      <c r="J20" s="4">
        <v>1</v>
      </c>
      <c r="K20" s="4" t="s">
        <v>30</v>
      </c>
      <c r="L20" s="4">
        <v>-370.37</v>
      </c>
      <c r="M20" s="4">
        <v>-370.37</v>
      </c>
      <c r="N20" s="4" t="s">
        <v>100</v>
      </c>
      <c r="O20" s="4" t="s">
        <v>65</v>
      </c>
      <c r="P20" s="4" t="s">
        <v>33</v>
      </c>
      <c r="Q20" s="4">
        <v>0</v>
      </c>
      <c r="R20" s="7">
        <v>44826</v>
      </c>
      <c r="S20" s="6">
        <v>44830</v>
      </c>
      <c r="T20" s="4" t="s">
        <v>34</v>
      </c>
      <c r="U20" s="4">
        <v>-370.37</v>
      </c>
      <c r="V20" s="4">
        <v>0</v>
      </c>
      <c r="W20" s="4">
        <v>0</v>
      </c>
      <c r="X20" s="4" t="s">
        <v>35</v>
      </c>
      <c r="Y2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A28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</v>
      </c>
    </row>
    <row r="2" s="4" customFormat="1" spans="1:9">
      <c r="A2" s="5">
        <v>21044537916</v>
      </c>
      <c r="B2" s="6">
        <v>44822</v>
      </c>
      <c r="C2" s="6">
        <v>44825</v>
      </c>
      <c r="D2" s="4">
        <v>439.74</v>
      </c>
      <c r="E2" s="4" t="str">
        <f>VLOOKUP(A2,HOP!A:L,12,0)</f>
        <v>439.74</v>
      </c>
      <c r="F2" s="4" t="str">
        <f>VLOOKUP(A2,HOP!A:C,3,0)</f>
        <v>2697553</v>
      </c>
      <c r="G2" s="4">
        <f>D2-E2</f>
        <v>0</v>
      </c>
      <c r="H2" s="4" t="str">
        <f>$H$1&amp;F2</f>
        <v>，2697553</v>
      </c>
      <c r="I2" s="4" t="str">
        <f>VLOOKUP(A2,HOP!A:U,21,0)</f>
        <v>直连</v>
      </c>
    </row>
    <row r="3" s="4" customFormat="1" spans="1:9">
      <c r="A3" s="5">
        <v>21077430797</v>
      </c>
      <c r="B3" s="6">
        <v>44823</v>
      </c>
      <c r="C3" s="6">
        <v>44825</v>
      </c>
      <c r="D3" s="4">
        <v>606.4</v>
      </c>
      <c r="E3" s="4" t="str">
        <f>VLOOKUP(A3,HOP!A:L,12,0)</f>
        <v>606.40</v>
      </c>
      <c r="F3" s="4" t="str">
        <f>VLOOKUP(A3,HOP!A:C,3,0)</f>
        <v>2698875</v>
      </c>
      <c r="G3" s="4">
        <f t="shared" ref="G3:G18" si="0">D3-E3</f>
        <v>0</v>
      </c>
      <c r="H3" s="4" t="str">
        <f t="shared" ref="H3:H18" si="1">$H$1&amp;F3</f>
        <v>，2698875</v>
      </c>
      <c r="I3" s="4" t="str">
        <f>VLOOKUP(A3,HOP!A:U,21,0)</f>
        <v>直连</v>
      </c>
    </row>
    <row r="4" s="4" customFormat="1" hidden="1" spans="1:9">
      <c r="A4" s="5">
        <v>21091349254</v>
      </c>
      <c r="B4" s="6">
        <v>44824</v>
      </c>
      <c r="C4" s="6">
        <v>44825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21093779727</v>
      </c>
      <c r="B5" s="6">
        <v>44824</v>
      </c>
      <c r="C5" s="6">
        <v>44825</v>
      </c>
      <c r="D5" s="4">
        <v>411.63</v>
      </c>
      <c r="E5" s="4" t="str">
        <f>VLOOKUP(A5,HOP!A:L,12,0)</f>
        <v>411.63</v>
      </c>
      <c r="F5" s="4" t="str">
        <f>VLOOKUP(A5,HOP!A:C,3,0)</f>
        <v>2700102</v>
      </c>
      <c r="G5" s="4">
        <f t="shared" si="0"/>
        <v>0</v>
      </c>
      <c r="H5" s="4" t="str">
        <f t="shared" si="1"/>
        <v>，2700102</v>
      </c>
      <c r="I5" s="4" t="str">
        <f>VLOOKUP(A5,HOP!A:U,21,0)</f>
        <v>直连</v>
      </c>
    </row>
    <row r="6" s="4" customFormat="1" spans="1:9">
      <c r="A6" s="5">
        <v>21103179750</v>
      </c>
      <c r="B6" s="6">
        <v>44824</v>
      </c>
      <c r="C6" s="6">
        <v>44825</v>
      </c>
      <c r="D6" s="4">
        <v>297.25</v>
      </c>
      <c r="E6" s="4" t="str">
        <f>VLOOKUP(A6,HOP!A:L,12,0)</f>
        <v>297.25</v>
      </c>
      <c r="F6" s="4" t="str">
        <f>VLOOKUP(A6,HOP!A:C,3,0)</f>
        <v>2700848</v>
      </c>
      <c r="G6" s="4">
        <f t="shared" si="0"/>
        <v>0</v>
      </c>
      <c r="H6" s="4" t="str">
        <f t="shared" si="1"/>
        <v>，2700848</v>
      </c>
      <c r="I6" s="4" t="str">
        <f>VLOOKUP(A6,HOP!A:U,21,0)</f>
        <v>直连</v>
      </c>
    </row>
    <row r="7" s="4" customFormat="1" spans="1:9">
      <c r="A7" s="5">
        <v>999221111640318</v>
      </c>
      <c r="B7" s="6">
        <v>44825</v>
      </c>
      <c r="C7" s="6">
        <v>44826</v>
      </c>
      <c r="D7" s="4">
        <v>86.15</v>
      </c>
      <c r="E7" s="4" t="str">
        <f>VLOOKUP(A7,HOP!A:L,12,0)</f>
        <v>86.15</v>
      </c>
      <c r="F7" s="4" t="str">
        <f>VLOOKUP(A7,HOP!A:C,3,0)</f>
        <v>2702066</v>
      </c>
      <c r="G7" s="4">
        <f t="shared" si="0"/>
        <v>0</v>
      </c>
      <c r="H7" s="4" t="str">
        <f t="shared" si="1"/>
        <v>，2702066</v>
      </c>
      <c r="I7" s="4" t="str">
        <f>VLOOKUP(A7,HOP!A:U,21,0)</f>
        <v>直连</v>
      </c>
    </row>
    <row r="8" s="4" customFormat="1" spans="1:9">
      <c r="A8" s="5">
        <v>21045757903</v>
      </c>
      <c r="B8" s="6">
        <v>44822</v>
      </c>
      <c r="C8" s="6">
        <v>44827</v>
      </c>
      <c r="D8" s="4">
        <v>1552.9</v>
      </c>
      <c r="E8" s="4" t="str">
        <f>VLOOKUP(A8,HOP!A:L,12,0)</f>
        <v>1552.90</v>
      </c>
      <c r="F8" s="4" t="str">
        <f>VLOOKUP(A8,HOP!A:C,3,0)</f>
        <v>2697824</v>
      </c>
      <c r="G8" s="4">
        <f t="shared" si="0"/>
        <v>0</v>
      </c>
      <c r="H8" s="4" t="str">
        <f t="shared" si="1"/>
        <v>，2697824</v>
      </c>
      <c r="I8" s="4" t="str">
        <f>VLOOKUP(A8,HOP!A:U,21,0)</f>
        <v>直连</v>
      </c>
    </row>
    <row r="9" s="4" customFormat="1" spans="1:9">
      <c r="A9" s="5">
        <v>999221103933809</v>
      </c>
      <c r="B9" s="6">
        <v>44825</v>
      </c>
      <c r="C9" s="6">
        <v>44827</v>
      </c>
      <c r="D9" s="4">
        <v>842.44</v>
      </c>
      <c r="E9" s="4" t="str">
        <f>VLOOKUP(A9,HOP!A:L,12,0)</f>
        <v>842.44</v>
      </c>
      <c r="F9" s="4" t="str">
        <f>VLOOKUP(A9,HOP!A:C,3,0)</f>
        <v>2700909</v>
      </c>
      <c r="G9" s="4">
        <f t="shared" si="0"/>
        <v>0</v>
      </c>
      <c r="H9" s="4" t="str">
        <f t="shared" si="1"/>
        <v>，2700909</v>
      </c>
      <c r="I9" s="4" t="str">
        <f>VLOOKUP(A9,HOP!A:U,21,0)</f>
        <v>直连</v>
      </c>
    </row>
    <row r="10" s="4" customFormat="1" spans="1:9">
      <c r="A10" s="5">
        <v>21108439084</v>
      </c>
      <c r="B10" s="6">
        <v>44825</v>
      </c>
      <c r="C10" s="6">
        <v>44827</v>
      </c>
      <c r="D10" s="4">
        <v>453.04</v>
      </c>
      <c r="E10" s="4" t="str">
        <f>VLOOKUP(A10,HOP!A:L,12,0)</f>
        <v>453.04</v>
      </c>
      <c r="F10" s="4" t="str">
        <f>VLOOKUP(A10,HOP!A:C,3,0)</f>
        <v>2701653</v>
      </c>
      <c r="G10" s="4">
        <f t="shared" si="0"/>
        <v>0</v>
      </c>
      <c r="H10" s="4" t="str">
        <f t="shared" si="1"/>
        <v>，2701653</v>
      </c>
      <c r="I10" s="4" t="str">
        <f>VLOOKUP(A10,HOP!A:U,21,0)</f>
        <v>直连</v>
      </c>
    </row>
    <row r="11" s="4" customFormat="1" spans="1:9">
      <c r="A11" s="5">
        <v>999221116212596</v>
      </c>
      <c r="B11" s="6">
        <v>44826</v>
      </c>
      <c r="C11" s="6">
        <v>44827</v>
      </c>
      <c r="D11" s="4">
        <v>152.72</v>
      </c>
      <c r="E11" s="4" t="str">
        <f>VLOOKUP(A11,HOP!A:L,12,0)</f>
        <v>152.72</v>
      </c>
      <c r="F11" s="4" t="str">
        <f>VLOOKUP(A11,HOP!A:C,3,0)</f>
        <v>2702812</v>
      </c>
      <c r="G11" s="4">
        <f t="shared" si="0"/>
        <v>0</v>
      </c>
      <c r="H11" s="4" t="str">
        <f t="shared" si="1"/>
        <v>，2702812</v>
      </c>
      <c r="I11" s="4" t="str">
        <f>VLOOKUP(A11,HOP!A:U,21,0)</f>
        <v>直连</v>
      </c>
    </row>
    <row r="12" s="4" customFormat="1" spans="1:9">
      <c r="A12" s="5">
        <v>999221118876359</v>
      </c>
      <c r="B12" s="6">
        <v>44826</v>
      </c>
      <c r="C12" s="6">
        <v>44827</v>
      </c>
      <c r="D12" s="4">
        <v>143.5</v>
      </c>
      <c r="E12" s="4" t="str">
        <f>VLOOKUP(A12,HOP!A:L,12,0)</f>
        <v>143.50</v>
      </c>
      <c r="F12" s="4" t="str">
        <f>VLOOKUP(A12,HOP!A:C,3,0)</f>
        <v>2703249</v>
      </c>
      <c r="G12" s="4">
        <f t="shared" si="0"/>
        <v>0</v>
      </c>
      <c r="H12" s="4" t="str">
        <f t="shared" si="1"/>
        <v>，2703249</v>
      </c>
      <c r="I12" s="4" t="str">
        <f>VLOOKUP(A12,HOP!A:U,21,0)</f>
        <v>直连</v>
      </c>
    </row>
    <row r="13" s="4" customFormat="1" spans="1:9">
      <c r="A13" s="5">
        <v>999221119182912</v>
      </c>
      <c r="B13" s="6">
        <v>44826</v>
      </c>
      <c r="C13" s="6">
        <v>44827</v>
      </c>
      <c r="D13" s="4">
        <v>180.4</v>
      </c>
      <c r="E13" s="4" t="str">
        <f>VLOOKUP(A13,HOP!A:L,12,0)</f>
        <v>180.40</v>
      </c>
      <c r="F13" s="4" t="str">
        <f>VLOOKUP(A13,HOP!A:C,3,0)</f>
        <v>2703285</v>
      </c>
      <c r="G13" s="4">
        <f t="shared" si="0"/>
        <v>0</v>
      </c>
      <c r="H13" s="4" t="str">
        <f t="shared" si="1"/>
        <v>，2703285</v>
      </c>
      <c r="I13" s="4" t="str">
        <f>VLOOKUP(A13,HOP!A:U,21,0)</f>
        <v>直连</v>
      </c>
    </row>
    <row r="14" s="4" customFormat="1" spans="1:9">
      <c r="A14" s="5">
        <v>999221119838517</v>
      </c>
      <c r="B14" s="6">
        <v>44826</v>
      </c>
      <c r="C14" s="6">
        <v>44827</v>
      </c>
      <c r="D14" s="4">
        <v>192.7</v>
      </c>
      <c r="E14" s="4" t="str">
        <f>VLOOKUP(A14,HOP!A:L,12,0)</f>
        <v>192.70</v>
      </c>
      <c r="F14" s="4" t="str">
        <f>VLOOKUP(A14,HOP!A:C,3,0)</f>
        <v>2703367</v>
      </c>
      <c r="G14" s="4">
        <f t="shared" si="0"/>
        <v>0</v>
      </c>
      <c r="H14" s="4" t="str">
        <f t="shared" si="1"/>
        <v>，2703367</v>
      </c>
      <c r="I14" s="4" t="str">
        <f>VLOOKUP(A14,HOP!A:U,21,0)</f>
        <v>直连</v>
      </c>
    </row>
    <row r="15" s="4" customFormat="1" spans="1:9">
      <c r="A15" s="5">
        <v>999221120814260</v>
      </c>
      <c r="B15" s="6">
        <v>44826</v>
      </c>
      <c r="C15" s="6">
        <v>44827</v>
      </c>
      <c r="D15" s="4">
        <v>311.84</v>
      </c>
      <c r="E15" s="4" t="str">
        <f>VLOOKUP(A15,HOP!A:L,12,0)</f>
        <v>311.84</v>
      </c>
      <c r="F15" s="4" t="str">
        <f>VLOOKUP(A15,HOP!A:C,3,0)</f>
        <v>2703516</v>
      </c>
      <c r="G15" s="4">
        <f t="shared" si="0"/>
        <v>0</v>
      </c>
      <c r="H15" s="4" t="str">
        <f t="shared" si="1"/>
        <v>，2703516</v>
      </c>
      <c r="I15" s="4" t="str">
        <f>VLOOKUP(A15,HOP!A:U,21,0)</f>
        <v>直连</v>
      </c>
    </row>
    <row r="16" s="4" customFormat="1" spans="1:9">
      <c r="A16" s="5">
        <v>21122675236</v>
      </c>
      <c r="B16" s="6">
        <v>44826</v>
      </c>
      <c r="C16" s="6">
        <v>44827</v>
      </c>
      <c r="D16" s="4">
        <v>158.88</v>
      </c>
      <c r="E16" s="4" t="str">
        <f>VLOOKUP(A16,HOP!A:L,12,0)</f>
        <v>158.88</v>
      </c>
      <c r="F16" s="4" t="str">
        <f>VLOOKUP(A16,HOP!A:C,3,0)</f>
        <v>2703788</v>
      </c>
      <c r="G16" s="4">
        <f t="shared" si="0"/>
        <v>0</v>
      </c>
      <c r="H16" s="4" t="str">
        <f t="shared" si="1"/>
        <v>，2703788</v>
      </c>
      <c r="I16" s="4" t="str">
        <f>VLOOKUP(A16,HOP!A:U,21,0)</f>
        <v>直连</v>
      </c>
    </row>
    <row r="17" s="4" customFormat="1" hidden="1" spans="1:9">
      <c r="A17" s="5">
        <v>999221123229554</v>
      </c>
      <c r="B17" s="6">
        <v>44826</v>
      </c>
      <c r="C17" s="6">
        <v>44827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999221123793343</v>
      </c>
      <c r="B18" s="6">
        <v>44826</v>
      </c>
      <c r="C18" s="6">
        <v>44827</v>
      </c>
      <c r="D18" s="4">
        <v>168.1</v>
      </c>
      <c r="E18" s="4" t="str">
        <f>VLOOKUP(A18,HOP!A:L,12,0)</f>
        <v>168.10</v>
      </c>
      <c r="F18" s="4" t="str">
        <f>VLOOKUP(A18,HOP!A:C,3,0)</f>
        <v>2703944</v>
      </c>
      <c r="G18" s="4">
        <f t="shared" si="0"/>
        <v>0</v>
      </c>
      <c r="H18" s="4" t="str">
        <f t="shared" si="1"/>
        <v>，2703944</v>
      </c>
      <c r="I18" s="4" t="str">
        <f>VLOOKUP(A18,HOP!A:U,21,0)</f>
        <v>直连</v>
      </c>
    </row>
    <row r="20" spans="4:4">
      <c r="D20" s="4">
        <f>SUM(D2:D19)</f>
        <v>5997.69</v>
      </c>
    </row>
    <row r="26" spans="1:1">
      <c r="A26" s="4" t="s">
        <v>107</v>
      </c>
    </row>
    <row r="27" spans="1:1">
      <c r="A27" s="4" t="s">
        <v>108</v>
      </c>
    </row>
    <row r="28" spans="1:1">
      <c r="A28" s="4" t="s">
        <v>109</v>
      </c>
    </row>
  </sheetData>
  <autoFilter ref="A1:X18">
    <filterColumn colId="3">
      <filters>
        <filter val="168.1"/>
        <filter val="152.72"/>
        <filter val="411.63"/>
        <filter val="180.4"/>
        <filter val="606.4"/>
        <filter val="311.84"/>
        <filter val="439.74"/>
        <filter val="453.04"/>
        <filter val="842.44"/>
        <filter val="143.5"/>
        <filter val="86.15"/>
        <filter val="297.25"/>
        <filter val="192.7"/>
        <filter val="158.88"/>
        <filter val="1552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113</v>
      </c>
      <c r="E1" s="2" t="s">
        <v>13</v>
      </c>
      <c r="F1" s="2" t="s">
        <v>5</v>
      </c>
      <c r="G1" s="2" t="s">
        <v>6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  <c r="V1" s="2" t="s">
        <v>128</v>
      </c>
    </row>
    <row r="2" s="1" customFormat="1" spans="1:22">
      <c r="A2" s="3">
        <v>999221123793343</v>
      </c>
      <c r="B2" s="1" t="s">
        <v>129</v>
      </c>
      <c r="C2" s="1" t="s">
        <v>130</v>
      </c>
      <c r="D2" s="1" t="s">
        <v>131</v>
      </c>
      <c r="E2" s="1" t="s">
        <v>104</v>
      </c>
      <c r="F2" s="1" t="s">
        <v>129</v>
      </c>
      <c r="G2" s="1" t="s">
        <v>132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  <c r="V2" s="1" t="s">
        <v>144</v>
      </c>
    </row>
    <row r="3" s="1" customFormat="1" spans="1:22">
      <c r="A3" s="3">
        <v>21122675236</v>
      </c>
      <c r="B3" s="1" t="s">
        <v>129</v>
      </c>
      <c r="C3" s="1" t="s">
        <v>145</v>
      </c>
      <c r="D3" s="1" t="s">
        <v>146</v>
      </c>
      <c r="E3" s="1" t="s">
        <v>97</v>
      </c>
      <c r="F3" s="1" t="s">
        <v>129</v>
      </c>
      <c r="G3" s="1" t="s">
        <v>132</v>
      </c>
      <c r="H3" s="1" t="s">
        <v>133</v>
      </c>
      <c r="I3" s="1" t="s">
        <v>147</v>
      </c>
      <c r="J3" s="1" t="s">
        <v>135</v>
      </c>
      <c r="K3" s="1" t="s">
        <v>147</v>
      </c>
      <c r="L3" s="1" t="s">
        <v>147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148</v>
      </c>
      <c r="S3" s="1" t="s">
        <v>141</v>
      </c>
      <c r="T3" s="1" t="s">
        <v>142</v>
      </c>
      <c r="U3" s="1" t="s">
        <v>143</v>
      </c>
      <c r="V3" s="1" t="s">
        <v>144</v>
      </c>
    </row>
    <row r="4" s="1" customFormat="1" spans="1:22">
      <c r="A4" s="3">
        <v>999221120814260</v>
      </c>
      <c r="B4" s="1" t="s">
        <v>129</v>
      </c>
      <c r="C4" s="1" t="s">
        <v>149</v>
      </c>
      <c r="D4" s="1" t="s">
        <v>150</v>
      </c>
      <c r="E4" s="1" t="s">
        <v>93</v>
      </c>
      <c r="F4" s="1" t="s">
        <v>129</v>
      </c>
      <c r="G4" s="1" t="s">
        <v>132</v>
      </c>
      <c r="H4" s="1" t="s">
        <v>133</v>
      </c>
      <c r="I4" s="1" t="s">
        <v>151</v>
      </c>
      <c r="J4" s="1" t="s">
        <v>135</v>
      </c>
      <c r="K4" s="1" t="s">
        <v>151</v>
      </c>
      <c r="L4" s="1" t="s">
        <v>151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152</v>
      </c>
      <c r="S4" s="1" t="s">
        <v>141</v>
      </c>
      <c r="T4" s="1" t="s">
        <v>142</v>
      </c>
      <c r="U4" s="1" t="s">
        <v>143</v>
      </c>
      <c r="V4" s="1" t="s">
        <v>144</v>
      </c>
    </row>
    <row r="5" s="1" customFormat="1" spans="1:22">
      <c r="A5" s="3">
        <v>999221119838517</v>
      </c>
      <c r="B5" s="1" t="s">
        <v>129</v>
      </c>
      <c r="C5" s="1" t="s">
        <v>153</v>
      </c>
      <c r="D5" s="1" t="s">
        <v>154</v>
      </c>
      <c r="E5" s="1" t="s">
        <v>90</v>
      </c>
      <c r="F5" s="1" t="s">
        <v>129</v>
      </c>
      <c r="G5" s="1" t="s">
        <v>132</v>
      </c>
      <c r="H5" s="1" t="s">
        <v>133</v>
      </c>
      <c r="I5" s="1" t="s">
        <v>155</v>
      </c>
      <c r="J5" s="1" t="s">
        <v>135</v>
      </c>
      <c r="K5" s="1" t="s">
        <v>155</v>
      </c>
      <c r="L5" s="1" t="s">
        <v>155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156</v>
      </c>
      <c r="S5" s="1" t="s">
        <v>141</v>
      </c>
      <c r="T5" s="1" t="s">
        <v>142</v>
      </c>
      <c r="U5" s="1" t="s">
        <v>143</v>
      </c>
      <c r="V5" s="1" t="s">
        <v>144</v>
      </c>
    </row>
    <row r="6" s="1" customFormat="1" spans="1:22">
      <c r="A6" s="3">
        <v>999221119182912</v>
      </c>
      <c r="B6" s="1" t="s">
        <v>129</v>
      </c>
      <c r="C6" s="1" t="s">
        <v>157</v>
      </c>
      <c r="D6" s="1" t="s">
        <v>158</v>
      </c>
      <c r="E6" s="1" t="s">
        <v>86</v>
      </c>
      <c r="F6" s="1" t="s">
        <v>129</v>
      </c>
      <c r="G6" s="1" t="s">
        <v>132</v>
      </c>
      <c r="H6" s="1" t="s">
        <v>133</v>
      </c>
      <c r="I6" s="1" t="s">
        <v>159</v>
      </c>
      <c r="J6" s="1" t="s">
        <v>135</v>
      </c>
      <c r="K6" s="1" t="s">
        <v>159</v>
      </c>
      <c r="L6" s="1" t="s">
        <v>159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160</v>
      </c>
      <c r="S6" s="1" t="s">
        <v>141</v>
      </c>
      <c r="T6" s="1" t="s">
        <v>142</v>
      </c>
      <c r="U6" s="1" t="s">
        <v>143</v>
      </c>
      <c r="V6" s="1" t="s">
        <v>144</v>
      </c>
    </row>
    <row r="7" s="1" customFormat="1" spans="1:22">
      <c r="A7" s="3">
        <v>999221118876359</v>
      </c>
      <c r="B7" s="1" t="s">
        <v>129</v>
      </c>
      <c r="C7" s="1" t="s">
        <v>161</v>
      </c>
      <c r="D7" s="1" t="s">
        <v>162</v>
      </c>
      <c r="E7" s="1" t="s">
        <v>82</v>
      </c>
      <c r="F7" s="1" t="s">
        <v>129</v>
      </c>
      <c r="G7" s="1" t="s">
        <v>132</v>
      </c>
      <c r="H7" s="1" t="s">
        <v>133</v>
      </c>
      <c r="I7" s="1" t="s">
        <v>163</v>
      </c>
      <c r="J7" s="1" t="s">
        <v>135</v>
      </c>
      <c r="K7" s="1" t="s">
        <v>163</v>
      </c>
      <c r="L7" s="1" t="s">
        <v>163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164</v>
      </c>
      <c r="S7" s="1" t="s">
        <v>141</v>
      </c>
      <c r="T7" s="1" t="s">
        <v>142</v>
      </c>
      <c r="U7" s="1" t="s">
        <v>143</v>
      </c>
      <c r="V7" s="1" t="s">
        <v>144</v>
      </c>
    </row>
    <row r="8" s="1" customFormat="1" spans="1:22">
      <c r="A8" s="3">
        <v>999221116212596</v>
      </c>
      <c r="B8" s="1" t="s">
        <v>129</v>
      </c>
      <c r="C8" s="1" t="s">
        <v>165</v>
      </c>
      <c r="D8" s="1" t="s">
        <v>166</v>
      </c>
      <c r="E8" s="1" t="s">
        <v>78</v>
      </c>
      <c r="F8" s="1" t="s">
        <v>129</v>
      </c>
      <c r="G8" s="1" t="s">
        <v>132</v>
      </c>
      <c r="H8" s="1" t="s">
        <v>133</v>
      </c>
      <c r="I8" s="1" t="s">
        <v>167</v>
      </c>
      <c r="J8" s="1" t="s">
        <v>135</v>
      </c>
      <c r="K8" s="1" t="s">
        <v>167</v>
      </c>
      <c r="L8" s="1" t="s">
        <v>167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168</v>
      </c>
      <c r="S8" s="1" t="s">
        <v>141</v>
      </c>
      <c r="T8" s="1" t="s">
        <v>142</v>
      </c>
      <c r="U8" s="1" t="s">
        <v>143</v>
      </c>
      <c r="V8" s="1" t="s">
        <v>144</v>
      </c>
    </row>
    <row r="9" s="1" customFormat="1" spans="1:22">
      <c r="A9" s="3">
        <v>999221111640318</v>
      </c>
      <c r="B9" s="1" t="s">
        <v>169</v>
      </c>
      <c r="C9" s="1" t="s">
        <v>170</v>
      </c>
      <c r="D9" s="1" t="s">
        <v>171</v>
      </c>
      <c r="E9" s="1" t="s">
        <v>57</v>
      </c>
      <c r="F9" s="1" t="s">
        <v>169</v>
      </c>
      <c r="G9" s="1" t="s">
        <v>129</v>
      </c>
      <c r="H9" s="1" t="s">
        <v>133</v>
      </c>
      <c r="I9" s="1" t="s">
        <v>172</v>
      </c>
      <c r="J9" s="1" t="s">
        <v>135</v>
      </c>
      <c r="K9" s="1" t="s">
        <v>172</v>
      </c>
      <c r="L9" s="1" t="s">
        <v>172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173</v>
      </c>
      <c r="S9" s="1" t="s">
        <v>141</v>
      </c>
      <c r="T9" s="1" t="s">
        <v>142</v>
      </c>
      <c r="U9" s="1" t="s">
        <v>143</v>
      </c>
      <c r="V9" s="1" t="s">
        <v>144</v>
      </c>
    </row>
    <row r="10" s="1" customFormat="1" spans="1:22">
      <c r="A10" s="3">
        <v>21108439084</v>
      </c>
      <c r="B10" s="1" t="s">
        <v>169</v>
      </c>
      <c r="C10" s="1" t="s">
        <v>174</v>
      </c>
      <c r="D10" s="1" t="s">
        <v>175</v>
      </c>
      <c r="E10" s="1" t="s">
        <v>74</v>
      </c>
      <c r="F10" s="1" t="s">
        <v>169</v>
      </c>
      <c r="G10" s="1" t="s">
        <v>132</v>
      </c>
      <c r="H10" s="1" t="s">
        <v>133</v>
      </c>
      <c r="I10" s="1" t="s">
        <v>176</v>
      </c>
      <c r="J10" s="1" t="s">
        <v>135</v>
      </c>
      <c r="K10" s="1" t="s">
        <v>176</v>
      </c>
      <c r="L10" s="1" t="s">
        <v>176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177</v>
      </c>
      <c r="S10" s="1" t="s">
        <v>141</v>
      </c>
      <c r="T10" s="1" t="s">
        <v>142</v>
      </c>
      <c r="U10" s="1" t="s">
        <v>143</v>
      </c>
      <c r="V10" s="1" t="s">
        <v>144</v>
      </c>
    </row>
    <row r="11" s="1" customFormat="1" spans="1:22">
      <c r="A11" s="3">
        <v>999221103933809</v>
      </c>
      <c r="B11" s="1" t="s">
        <v>178</v>
      </c>
      <c r="C11" s="1" t="s">
        <v>179</v>
      </c>
      <c r="D11" s="1" t="s">
        <v>180</v>
      </c>
      <c r="E11" s="1" t="s">
        <v>69</v>
      </c>
      <c r="F11" s="1" t="s">
        <v>169</v>
      </c>
      <c r="G11" s="1" t="s">
        <v>132</v>
      </c>
      <c r="H11" s="1" t="s">
        <v>133</v>
      </c>
      <c r="I11" s="1" t="s">
        <v>181</v>
      </c>
      <c r="J11" s="1" t="s">
        <v>135</v>
      </c>
      <c r="K11" s="1" t="s">
        <v>181</v>
      </c>
      <c r="L11" s="1" t="s">
        <v>181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182</v>
      </c>
      <c r="S11" s="1" t="s">
        <v>141</v>
      </c>
      <c r="T11" s="1" t="s">
        <v>142</v>
      </c>
      <c r="U11" s="1" t="s">
        <v>143</v>
      </c>
      <c r="V11" s="1" t="s">
        <v>144</v>
      </c>
    </row>
    <row r="12" s="1" customFormat="1" spans="1:22">
      <c r="A12" s="3">
        <v>21103179750</v>
      </c>
      <c r="B12" s="1" t="s">
        <v>178</v>
      </c>
      <c r="C12" s="1" t="s">
        <v>183</v>
      </c>
      <c r="D12" s="1" t="s">
        <v>184</v>
      </c>
      <c r="E12" s="1" t="s">
        <v>53</v>
      </c>
      <c r="F12" s="1" t="s">
        <v>178</v>
      </c>
      <c r="G12" s="1" t="s">
        <v>169</v>
      </c>
      <c r="H12" s="1" t="s">
        <v>133</v>
      </c>
      <c r="I12" s="1" t="s">
        <v>185</v>
      </c>
      <c r="J12" s="1" t="s">
        <v>135</v>
      </c>
      <c r="K12" s="1" t="s">
        <v>185</v>
      </c>
      <c r="L12" s="1" t="s">
        <v>185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186</v>
      </c>
      <c r="S12" s="1" t="s">
        <v>141</v>
      </c>
      <c r="T12" s="1" t="s">
        <v>142</v>
      </c>
      <c r="U12" s="1" t="s">
        <v>143</v>
      </c>
      <c r="V12" s="1" t="s">
        <v>144</v>
      </c>
    </row>
    <row r="13" s="1" customFormat="1" spans="1:22">
      <c r="A13" s="3">
        <v>21093779727</v>
      </c>
      <c r="B13" s="1" t="s">
        <v>178</v>
      </c>
      <c r="C13" s="1" t="s">
        <v>187</v>
      </c>
      <c r="D13" s="1" t="s">
        <v>188</v>
      </c>
      <c r="E13" s="1" t="s">
        <v>49</v>
      </c>
      <c r="F13" s="1" t="s">
        <v>178</v>
      </c>
      <c r="G13" s="1" t="s">
        <v>169</v>
      </c>
      <c r="H13" s="1" t="s">
        <v>133</v>
      </c>
      <c r="I13" s="1" t="s">
        <v>189</v>
      </c>
      <c r="J13" s="1" t="s">
        <v>135</v>
      </c>
      <c r="K13" s="1" t="s">
        <v>189</v>
      </c>
      <c r="L13" s="1" t="s">
        <v>189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190</v>
      </c>
      <c r="S13" s="1" t="s">
        <v>141</v>
      </c>
      <c r="T13" s="1" t="s">
        <v>142</v>
      </c>
      <c r="U13" s="1" t="s">
        <v>143</v>
      </c>
      <c r="V13" s="1" t="s">
        <v>144</v>
      </c>
    </row>
    <row r="14" s="1" customFormat="1" spans="1:22">
      <c r="A14" s="3">
        <v>21077430797</v>
      </c>
      <c r="B14" s="1" t="s">
        <v>191</v>
      </c>
      <c r="C14" s="1" t="s">
        <v>192</v>
      </c>
      <c r="D14" s="1" t="s">
        <v>193</v>
      </c>
      <c r="E14" s="1" t="s">
        <v>39</v>
      </c>
      <c r="F14" s="1" t="s">
        <v>191</v>
      </c>
      <c r="G14" s="1" t="s">
        <v>169</v>
      </c>
      <c r="H14" s="1" t="s">
        <v>133</v>
      </c>
      <c r="I14" s="1" t="s">
        <v>194</v>
      </c>
      <c r="J14" s="1" t="s">
        <v>135</v>
      </c>
      <c r="K14" s="1" t="s">
        <v>194</v>
      </c>
      <c r="L14" s="1" t="s">
        <v>194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139</v>
      </c>
      <c r="R14" s="1" t="s">
        <v>195</v>
      </c>
      <c r="S14" s="1" t="s">
        <v>141</v>
      </c>
      <c r="T14" s="1" t="s">
        <v>142</v>
      </c>
      <c r="U14" s="1" t="s">
        <v>143</v>
      </c>
      <c r="V14" s="1" t="s">
        <v>144</v>
      </c>
    </row>
    <row r="15" s="1" customFormat="1" spans="1:22">
      <c r="A15" s="3">
        <v>21045757903</v>
      </c>
      <c r="B15" s="1" t="s">
        <v>196</v>
      </c>
      <c r="C15" s="1" t="s">
        <v>197</v>
      </c>
      <c r="D15" s="1" t="s">
        <v>198</v>
      </c>
      <c r="E15" s="1" t="s">
        <v>64</v>
      </c>
      <c r="F15" s="1" t="s">
        <v>196</v>
      </c>
      <c r="G15" s="1" t="s">
        <v>132</v>
      </c>
      <c r="H15" s="1" t="s">
        <v>133</v>
      </c>
      <c r="I15" s="1" t="s">
        <v>199</v>
      </c>
      <c r="J15" s="1" t="s">
        <v>135</v>
      </c>
      <c r="K15" s="1" t="s">
        <v>199</v>
      </c>
      <c r="L15" s="1" t="s">
        <v>199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139</v>
      </c>
      <c r="R15" s="1" t="s">
        <v>200</v>
      </c>
      <c r="S15" s="1" t="s">
        <v>141</v>
      </c>
      <c r="T15" s="1" t="s">
        <v>142</v>
      </c>
      <c r="U15" s="1" t="s">
        <v>143</v>
      </c>
      <c r="V15" s="1" t="s">
        <v>144</v>
      </c>
    </row>
    <row r="16" s="1" customFormat="1" spans="1:22">
      <c r="A16" s="3">
        <v>21044537916</v>
      </c>
      <c r="B16" s="1" t="s">
        <v>196</v>
      </c>
      <c r="C16" s="1" t="s">
        <v>201</v>
      </c>
      <c r="D16" s="1" t="s">
        <v>202</v>
      </c>
      <c r="E16" s="1" t="s">
        <v>31</v>
      </c>
      <c r="F16" s="1" t="s">
        <v>196</v>
      </c>
      <c r="G16" s="1" t="s">
        <v>169</v>
      </c>
      <c r="H16" s="1" t="s">
        <v>133</v>
      </c>
      <c r="I16" s="1" t="s">
        <v>203</v>
      </c>
      <c r="J16" s="1" t="s">
        <v>135</v>
      </c>
      <c r="K16" s="1" t="s">
        <v>203</v>
      </c>
      <c r="L16" s="1" t="s">
        <v>203</v>
      </c>
      <c r="M16" s="1" t="s">
        <v>136</v>
      </c>
      <c r="N16" s="1" t="s">
        <v>136</v>
      </c>
      <c r="O16" s="1" t="s">
        <v>137</v>
      </c>
      <c r="P16" s="1" t="s">
        <v>138</v>
      </c>
      <c r="Q16" s="1" t="s">
        <v>139</v>
      </c>
      <c r="R16" s="1" t="s">
        <v>204</v>
      </c>
      <c r="S16" s="1" t="s">
        <v>141</v>
      </c>
      <c r="T16" s="1" t="s">
        <v>142</v>
      </c>
      <c r="U16" s="1" t="s">
        <v>143</v>
      </c>
      <c r="V16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2022-09-26T02:32:30Z</dcterms:created>
  <dcterms:modified xsi:type="dcterms:W3CDTF">2022-09-26T02:43:56Z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0F51474A0CD14A81A5DE04AF7BCB8647</vt:lpwstr>
  </property>
  <property fmtid="{D5CDD505-2E9C-101B-9397-08002B2CF9AE}" pid="3" name="KSOProductBuildVer">
    <vt:lpwstr>2052-11.1.0.12358</vt:lpwstr>
  </property>
</Properties>
</file>