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<sst xmlns="http://schemas.openxmlformats.org/spreadsheetml/2006/main" count="348" uniqueCount="157">
  <si>
    <t>去哪儿网酒店预付对账单</t>
  </si>
  <si>
    <t>供应商名称：</t>
  </si>
  <si>
    <t>港丰国际</t>
  </si>
  <si>
    <t>结算周期：</t>
  </si>
  <si>
    <t>2022-09-19至2022-09-25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</si>
  <si>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</si>
  <si>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</si>
  <si>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</si>
  <si>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</si>
  <si>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</si>
  <si>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</si>
  <si>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</si>
  <si>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</si>
  <si>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</si>
  <si>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</si>
  <si>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</si>
  <si>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</si>
  <si>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</si>
  <si>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</si>
  <si>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</si>
  <si>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¥2,124.00</t>
  </si>
  <si>
    <t>¥193.00</t>
  </si>
  <si>
    <t>¥1,931.00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</si>
  <si>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</si>
  <si>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</si>
  <si>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</si>
  <si>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</si>
  <si>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</si>
  <si>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</si>
  <si>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</si>
  <si>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</si>
  <si>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012553****2718</t>
  </si>
  <si>
    <t>户名：</t>
  </si>
  <si>
    <t>DINGDING INTERNATIONAL ONLINE TRAVEL DEVELOPMENT COMPANY</t>
  </si>
  <si>
    <t>联系人：</t>
  </si>
  <si>
    <t>Lucky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</si>
  <si>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</si>
  <si>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</si>
  <si>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</si>
  <si>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</si>
  <si>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</si>
  <si>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</si>
  <si>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</si>
  <si>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</si>
  <si>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</si>
  <si>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</si>
  <si>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</si>
  <si>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</si>
  <si>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</si>
  <si>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</si>
  <si>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</si>
  <si>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</si>
  <si>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</si>
  <si>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</si>
  <si>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</si>
  <si>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</si>
  <si>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</si>
  <si>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</si>
  <si>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</si>
  <si>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</si>
  <si>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</si>
  <si>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</si>
  <si>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</si>
  <si>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</si>
  <si>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</si>
  <si>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</si>
  <si>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</si>
  <si>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</si>
  <si>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</si>
  <si>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703074366024</t>
  </si>
  <si>
    <t>2637976</t>
  </si>
  <si>
    <t>酒店预付</t>
  </si>
  <si>
    <t>否</t>
  </si>
  <si>
    <t>普通</t>
  </si>
  <si>
    <t>243972187</t>
  </si>
  <si>
    <t>曼谷阿文苏昆维特酒店</t>
  </si>
  <si>
    <t>1619975</t>
  </si>
  <si>
    <t>WENG/FANGYU</t>
  </si>
  <si>
    <t>2022-07-30</t>
  </si>
  <si>
    <t>2022-09-19</t>
  </si>
  <si>
    <t>2022-09-22</t>
  </si>
  <si>
    <t>¥951.00</t>
  </si>
  <si>
    <t>¥75.00</t>
  </si>
  <si>
    <t>¥876.00</t>
  </si>
  <si>
    <t>Avani King bed room</t>
  </si>
  <si>
    <t>WEBSITE</t>
  </si>
  <si>
    <t>703128337388</t>
  </si>
  <si>
    <t>2703507</t>
  </si>
  <si>
    <t>870808074</t>
  </si>
  <si>
    <t>迪拜派拉蒙酒店</t>
  </si>
  <si>
    <t>CHENG/DAN|LI/JING</t>
  </si>
  <si>
    <t>2022-09-23</t>
  </si>
  <si>
    <t>¥694.00</t>
  </si>
  <si>
    <t>¥70.00</t>
  </si>
  <si>
    <t>¥624.00</t>
  </si>
  <si>
    <t>Scene Room with Downtown View</t>
  </si>
  <si>
    <t>703129396923</t>
  </si>
  <si>
    <t>2704337</t>
  </si>
  <si>
    <t>158560718</t>
  </si>
  <si>
    <t>曼谷铂尔曼皇权酒店 (SHA Plus+)</t>
  </si>
  <si>
    <t>DING/LEI</t>
  </si>
  <si>
    <t>2022-09-24</t>
  </si>
  <si>
    <t>¥479.00</t>
  </si>
  <si>
    <t>¥48.00</t>
  </si>
  <si>
    <t>¥431.00</t>
  </si>
  <si>
    <t>Superior Room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</si>
  <si>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</si>
  <si>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</si>
  <si>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</si>
  <si>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</si>
  <si>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</si>
  <si>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</si>
  <si>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</si>
  <si>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</si>
  <si>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</si>
  <si>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</si>
  <si>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</si>
  <si>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A220927104554481</t>
  </si>
  <si>
    <r>
      <t>总计：</t>
    </r>
    <r>
      <rPr>
        <sz val="10"/>
        <rFont val="Arial"/>
        <charset val="134"/>
      </rPr>
      <t>1931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</si>
  <si>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</si>
  <si>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</si>
  <si>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</si>
  <si>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</si>
  <si>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</si>
  <si>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</si>
  <si>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</si>
  <si>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</si>
  <si>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</si>
  <si>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</si>
  <si>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</si>
  <si>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</si>
  <si>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</si>
  <si>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</si>
  <si>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</si>
  <si>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</si>
  <si>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</si>
  <si>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</si>
  <si>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曼谷铂尔曼皇权酒店</t>
  </si>
  <si>
    <t>DING LEI</t>
  </si>
  <si>
    <t>退房日周结</t>
  </si>
  <si>
    <t>431.00</t>
  </si>
  <si>
    <t>RMB</t>
  </si>
  <si>
    <t>0</t>
  </si>
  <si>
    <t>0.00</t>
  </si>
  <si>
    <t>去哪儿直连（港丰）</t>
  </si>
  <si>
    <t>31</t>
  </si>
  <si>
    <t>2022-09-23 09:29:27</t>
  </si>
  <si>
    <t>汇智国际旅游发展有限公司</t>
  </si>
  <si>
    <t>直采</t>
  </si>
  <si>
    <t>泰国</t>
  </si>
  <si>
    <t>CHENG DAN,LI JING</t>
  </si>
  <si>
    <t>624.00</t>
  </si>
  <si>
    <t>2022-09-22 17:36:39</t>
  </si>
  <si>
    <t>阿拉伯联合酋长国</t>
  </si>
  <si>
    <t>WENG FANGYU</t>
  </si>
  <si>
    <t>876.00</t>
  </si>
  <si>
    <t>2022-07-30 13:08:40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</si>
</sst>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11" borderId="11" applyNumberFormat="0" applyFon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9" fillId="16" borderId="14" applyNumberFormat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30" fillId="16" borderId="10" applyNumberFormat="0" applyAlignment="0" applyProtection="0">
      <alignment vertical="center"/>
    </xf>
    <xf numFmtId="0" fontId="31" fillId="18" borderId="15" applyNumberForma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6" fillId="37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15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5" fillId="43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  <xf numFmtId="0" fontId="15" fillId="45" borderId="0" applyNumberFormat="0" applyBorder="0" applyAlignment="0" applyProtection="0">
      <alignment vertical="center"/>
    </xf>
    <xf numFmtId="0" fontId="15" fillId="46" borderId="0" applyNumberFormat="0" applyBorder="0" applyAlignment="0" applyProtection="0">
      <alignment vertical="center"/>
    </xf>
    <xf numFmtId="0" fontId="15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3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"/>
  <sheetViews>
    <sheetView topLeftCell="U1" workbookViewId="0">
      <selection activeCell="U1" sqref="$A1:$XFD1048576"/>
    </sheetView>
  </sheetViews>
  <sheetFormatPr defaultColWidth="9.14285714285714" defaultRowHeight="12.75" outlineLevelRow="4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 t="s">
        <v>70</v>
      </c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3</v>
      </c>
      <c r="N2" s="7" t="s">
        <v>78</v>
      </c>
      <c r="O2" s="7" t="s">
        <v>79</v>
      </c>
      <c r="P2" s="7" t="s">
        <v>80</v>
      </c>
      <c r="Q2" s="7"/>
      <c r="R2" s="11" t="s">
        <v>81</v>
      </c>
      <c r="S2" s="12" t="s">
        <v>19</v>
      </c>
      <c r="T2" s="7"/>
      <c r="U2" s="11" t="s">
        <v>19</v>
      </c>
      <c r="V2" s="11" t="s">
        <v>81</v>
      </c>
      <c r="W2" s="12" t="s">
        <v>82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83</v>
      </c>
      <c r="AD2" t="s">
        <v>6</v>
      </c>
      <c r="AE2" t="s">
        <v>84</v>
      </c>
      <c r="AF2" t="s">
        <v>85</v>
      </c>
      <c r="AG2" t="s">
        <v>72</v>
      </c>
      <c r="AH2" t="s">
        <v>19</v>
      </c>
    </row>
    <row r="3" ht="14.25" customHeight="1" spans="1:34">
      <c r="A3" s="6" t="s">
        <v>86</v>
      </c>
      <c r="B3" s="6" t="s">
        <v>87</v>
      </c>
      <c r="C3" s="6" t="s">
        <v>71</v>
      </c>
      <c r="D3" s="6" t="s">
        <v>72</v>
      </c>
      <c r="E3" s="6" t="s">
        <v>73</v>
      </c>
      <c r="F3" s="6" t="s">
        <v>72</v>
      </c>
      <c r="G3" s="6" t="s">
        <v>88</v>
      </c>
      <c r="H3" s="7" t="s">
        <v>89</v>
      </c>
      <c r="I3" s="7" t="s">
        <v>76</v>
      </c>
      <c r="J3" s="7" t="s">
        <v>2</v>
      </c>
      <c r="K3" s="7" t="s">
        <v>90</v>
      </c>
      <c r="L3" s="7">
        <v>1</v>
      </c>
      <c r="M3" s="7">
        <v>1</v>
      </c>
      <c r="N3" s="7" t="s">
        <v>80</v>
      </c>
      <c r="O3" s="7" t="s">
        <v>80</v>
      </c>
      <c r="P3" s="7" t="s">
        <v>91</v>
      </c>
      <c r="Q3" s="7"/>
      <c r="R3" s="11" t="s">
        <v>92</v>
      </c>
      <c r="S3" s="12" t="s">
        <v>19</v>
      </c>
      <c r="T3" s="7"/>
      <c r="U3" s="11" t="s">
        <v>19</v>
      </c>
      <c r="V3" s="11" t="s">
        <v>92</v>
      </c>
      <c r="W3" s="12" t="s">
        <v>93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94</v>
      </c>
      <c r="AD3" t="s">
        <v>6</v>
      </c>
      <c r="AE3" t="s">
        <v>95</v>
      </c>
      <c r="AF3" t="s">
        <v>85</v>
      </c>
      <c r="AG3" t="s">
        <v>72</v>
      </c>
      <c r="AH3" t="s">
        <v>19</v>
      </c>
    </row>
    <row r="4" ht="14.25" customHeight="1" spans="1:34">
      <c r="A4" s="6" t="s">
        <v>96</v>
      </c>
      <c r="B4" s="6" t="s">
        <v>97</v>
      </c>
      <c r="C4" s="6" t="s">
        <v>71</v>
      </c>
      <c r="D4" s="6" t="s">
        <v>72</v>
      </c>
      <c r="E4" s="6" t="s">
        <v>73</v>
      </c>
      <c r="F4" s="6" t="s">
        <v>72</v>
      </c>
      <c r="G4" s="6" t="s">
        <v>98</v>
      </c>
      <c r="H4" s="7" t="s">
        <v>99</v>
      </c>
      <c r="I4" s="7" t="s">
        <v>76</v>
      </c>
      <c r="J4" s="7" t="s">
        <v>2</v>
      </c>
      <c r="K4" s="7" t="s">
        <v>100</v>
      </c>
      <c r="L4" s="7">
        <v>1</v>
      </c>
      <c r="M4" s="7">
        <v>1</v>
      </c>
      <c r="N4" s="7" t="s">
        <v>91</v>
      </c>
      <c r="O4" s="7" t="s">
        <v>91</v>
      </c>
      <c r="P4" s="7" t="s">
        <v>101</v>
      </c>
      <c r="Q4" s="7"/>
      <c r="R4" s="11" t="s">
        <v>102</v>
      </c>
      <c r="S4" s="12" t="s">
        <v>19</v>
      </c>
      <c r="T4" s="7"/>
      <c r="U4" s="11" t="s">
        <v>19</v>
      </c>
      <c r="V4" s="11" t="s">
        <v>102</v>
      </c>
      <c r="W4" s="12" t="s">
        <v>103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104</v>
      </c>
      <c r="AD4" t="s">
        <v>6</v>
      </c>
      <c r="AE4" t="s">
        <v>105</v>
      </c>
      <c r="AF4" t="s">
        <v>85</v>
      </c>
      <c r="AG4" t="s">
        <v>72</v>
      </c>
      <c r="AH4" t="s">
        <v>19</v>
      </c>
    </row>
    <row r="5" customHeight="1" spans="1:32">
      <c r="A5" s="10" t="s">
        <v>106</v>
      </c>
      <c r="B5" s="10"/>
      <c r="C5" s="10" t="s">
        <v>107</v>
      </c>
      <c r="D5" s="10"/>
      <c r="E5" s="10"/>
      <c r="F5" s="10"/>
      <c r="G5" s="10" t="s">
        <v>107</v>
      </c>
      <c r="H5" s="10" t="s">
        <v>107</v>
      </c>
      <c r="I5" s="10" t="s">
        <v>107</v>
      </c>
      <c r="J5" s="10" t="s">
        <v>107</v>
      </c>
      <c r="K5" s="10" t="s">
        <v>107</v>
      </c>
      <c r="L5" s="10" t="s">
        <v>107</v>
      </c>
      <c r="M5" s="10" t="s">
        <v>107</v>
      </c>
      <c r="N5" s="10" t="s">
        <v>107</v>
      </c>
      <c r="O5" s="10" t="s">
        <v>107</v>
      </c>
      <c r="P5" s="10" t="s">
        <v>107</v>
      </c>
      <c r="Q5" s="10"/>
      <c r="R5" s="13" t="s">
        <v>20</v>
      </c>
      <c r="S5" s="13" t="s">
        <v>19</v>
      </c>
      <c r="T5" s="10" t="s">
        <v>107</v>
      </c>
      <c r="U5" s="13"/>
      <c r="V5" s="13" t="s">
        <v>20</v>
      </c>
      <c r="W5" s="13" t="s">
        <v>21</v>
      </c>
      <c r="X5" s="13"/>
      <c r="Y5" s="13"/>
      <c r="Z5" s="13"/>
      <c r="AA5" s="10"/>
      <c r="AB5" s="13"/>
      <c r="AC5" s="10"/>
      <c r="AD5" s="10" t="s">
        <v>107</v>
      </c>
      <c r="AE5" s="10"/>
      <c r="AF5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108</v>
      </c>
      <c r="B1" s="4" t="s">
        <v>109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110</v>
      </c>
      <c r="H1" s="4" t="s">
        <v>111</v>
      </c>
      <c r="I1" s="4" t="s">
        <v>13</v>
      </c>
      <c r="J1" s="4" t="s">
        <v>17</v>
      </c>
      <c r="K1" s="4" t="s">
        <v>18</v>
      </c>
      <c r="L1" s="9" t="s">
        <v>112</v>
      </c>
      <c r="M1" s="4" t="s">
        <v>113</v>
      </c>
      <c r="N1" s="4" t="s">
        <v>114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115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3"/>
  <sheetViews>
    <sheetView tabSelected="1" workbookViewId="0">
      <selection activeCell="A12" sqref="A12:A14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116</v>
      </c>
    </row>
    <row r="2" ht="14.25" customHeight="1" spans="1:9">
      <c r="A2" s="6" t="s">
        <v>69</v>
      </c>
      <c r="B2" s="7" t="s">
        <v>79</v>
      </c>
      <c r="C2" s="7" t="s">
        <v>80</v>
      </c>
      <c r="D2" s="3">
        <v>876</v>
      </c>
      <c r="E2" t="str">
        <f>VLOOKUP(A2,HOP!A:L,12,0)</f>
        <v>876.00</v>
      </c>
      <c r="F2" t="str">
        <f>VLOOKUP(A2,HOP!A:C,3,0)</f>
        <v>2637976</v>
      </c>
      <c r="G2">
        <f>D2-E2</f>
        <v>0</v>
      </c>
      <c r="H2" t="str">
        <f>$H$1&amp;F2</f>
        <v>，2637976</v>
      </c>
      <c r="I2" t="str">
        <f>VLOOKUP(A2,HOP!A:U,21,0)</f>
        <v>直采</v>
      </c>
    </row>
    <row r="3" ht="14.25" customHeight="1" spans="1:9">
      <c r="A3" s="6" t="s">
        <v>86</v>
      </c>
      <c r="B3" s="7" t="s">
        <v>80</v>
      </c>
      <c r="C3" s="7" t="s">
        <v>91</v>
      </c>
      <c r="D3" s="3">
        <v>624</v>
      </c>
      <c r="E3" t="str">
        <f>VLOOKUP(A3,HOP!A:L,12,0)</f>
        <v>624.00</v>
      </c>
      <c r="F3" t="str">
        <f>VLOOKUP(A3,HOP!A:C,3,0)</f>
        <v>2703507</v>
      </c>
      <c r="G3">
        <f>D3-E3</f>
        <v>0</v>
      </c>
      <c r="H3" t="str">
        <f>$H$1&amp;F3</f>
        <v>，2703507</v>
      </c>
      <c r="I3" t="str">
        <f>VLOOKUP(A3,HOP!A:U,21,0)</f>
        <v>直采</v>
      </c>
    </row>
    <row r="4" ht="14.25" customHeight="1" spans="1:9">
      <c r="A4" s="6" t="s">
        <v>96</v>
      </c>
      <c r="B4" s="7" t="s">
        <v>91</v>
      </c>
      <c r="C4" s="7" t="s">
        <v>101</v>
      </c>
      <c r="D4" s="3">
        <v>431</v>
      </c>
      <c r="E4" t="str">
        <f>VLOOKUP(A4,HOP!A:L,12,0)</f>
        <v>431.00</v>
      </c>
      <c r="F4" t="str">
        <f>VLOOKUP(A4,HOP!A:C,3,0)</f>
        <v>2704337</v>
      </c>
      <c r="G4">
        <f>D4-E4</f>
        <v>0</v>
      </c>
      <c r="H4" t="str">
        <f>$H$1&amp;F4</f>
        <v>，2704337</v>
      </c>
      <c r="I4" t="str">
        <f>VLOOKUP(A4,HOP!A:U,21,0)</f>
        <v>直采</v>
      </c>
    </row>
    <row r="6" spans="4:4">
      <c r="D6" s="3">
        <f>SUM(D2:D5)</f>
        <v>1931</v>
      </c>
    </row>
    <row r="7" ht="14.25" spans="4:4">
      <c r="D7" s="8" t="s">
        <v>22</v>
      </c>
    </row>
    <row r="12" spans="1:1">
      <c r="A12" t="s">
        <v>117</v>
      </c>
    </row>
    <row r="13" spans="1:1">
      <c r="A13" s="5" t="s">
        <v>118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4"/>
  <sheetViews>
    <sheetView workbookViewId="0">
      <selection activeCell="D1" sqref="D$1:D$1048576"/>
    </sheetView>
  </sheetViews>
  <sheetFormatPr defaultColWidth="9.14285714285714" defaultRowHeight="12.75" outlineLevelRow="3"/>
  <cols>
    <col min="1" max="16383" width="9.14285714285714" style="1"/>
  </cols>
  <sheetData>
    <row r="1" s="1" customFormat="1" spans="1:22">
      <c r="A1" s="2" t="s">
        <v>119</v>
      </c>
      <c r="B1" s="2" t="s">
        <v>120</v>
      </c>
      <c r="C1" s="2" t="s">
        <v>121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122</v>
      </c>
      <c r="I1" s="2" t="s">
        <v>123</v>
      </c>
      <c r="J1" s="2" t="s">
        <v>124</v>
      </c>
      <c r="K1" s="2" t="s">
        <v>125</v>
      </c>
      <c r="L1" s="2" t="s">
        <v>126</v>
      </c>
      <c r="M1" s="2" t="s">
        <v>127</v>
      </c>
      <c r="N1" s="2" t="s">
        <v>128</v>
      </c>
      <c r="O1" s="2" t="s">
        <v>129</v>
      </c>
      <c r="P1" s="2" t="s">
        <v>130</v>
      </c>
      <c r="Q1" s="2" t="s">
        <v>131</v>
      </c>
      <c r="R1" s="2" t="s">
        <v>132</v>
      </c>
      <c r="S1" s="2" t="s">
        <v>133</v>
      </c>
      <c r="T1" s="2" t="s">
        <v>134</v>
      </c>
      <c r="U1" s="2" t="s">
        <v>135</v>
      </c>
      <c r="V1" s="2" t="s">
        <v>136</v>
      </c>
    </row>
    <row r="2" s="1" customFormat="1" spans="1:22">
      <c r="A2" s="1" t="s">
        <v>96</v>
      </c>
      <c r="B2" s="1" t="s">
        <v>91</v>
      </c>
      <c r="C2" s="1" t="s">
        <v>97</v>
      </c>
      <c r="D2" s="1" t="s">
        <v>137</v>
      </c>
      <c r="E2" s="1" t="s">
        <v>138</v>
      </c>
      <c r="F2" s="1" t="s">
        <v>91</v>
      </c>
      <c r="G2" s="1" t="s">
        <v>101</v>
      </c>
      <c r="H2" s="1" t="s">
        <v>139</v>
      </c>
      <c r="I2" s="1" t="s">
        <v>140</v>
      </c>
      <c r="J2" s="1" t="s">
        <v>141</v>
      </c>
      <c r="K2" s="1" t="s">
        <v>140</v>
      </c>
      <c r="L2" s="1" t="s">
        <v>140</v>
      </c>
      <c r="M2" s="1" t="s">
        <v>142</v>
      </c>
      <c r="N2" s="1" t="s">
        <v>142</v>
      </c>
      <c r="O2" s="1" t="s">
        <v>143</v>
      </c>
      <c r="P2" s="1" t="s">
        <v>144</v>
      </c>
      <c r="Q2" s="1" t="s">
        <v>145</v>
      </c>
      <c r="R2" s="1" t="s">
        <v>146</v>
      </c>
      <c r="S2" s="1" t="s">
        <v>72</v>
      </c>
      <c r="T2" s="1" t="s">
        <v>147</v>
      </c>
      <c r="U2" s="1" t="s">
        <v>148</v>
      </c>
      <c r="V2" s="1" t="s">
        <v>149</v>
      </c>
    </row>
    <row r="3" s="1" customFormat="1" spans="1:22">
      <c r="A3" s="1" t="s">
        <v>86</v>
      </c>
      <c r="B3" s="1" t="s">
        <v>80</v>
      </c>
      <c r="C3" s="1" t="s">
        <v>87</v>
      </c>
      <c r="D3" s="1" t="s">
        <v>89</v>
      </c>
      <c r="E3" s="1" t="s">
        <v>150</v>
      </c>
      <c r="F3" s="1" t="s">
        <v>80</v>
      </c>
      <c r="G3" s="1" t="s">
        <v>91</v>
      </c>
      <c r="H3" s="1" t="s">
        <v>139</v>
      </c>
      <c r="I3" s="1" t="s">
        <v>151</v>
      </c>
      <c r="J3" s="1" t="s">
        <v>141</v>
      </c>
      <c r="K3" s="1" t="s">
        <v>151</v>
      </c>
      <c r="L3" s="1" t="s">
        <v>151</v>
      </c>
      <c r="M3" s="1" t="s">
        <v>142</v>
      </c>
      <c r="N3" s="1" t="s">
        <v>142</v>
      </c>
      <c r="O3" s="1" t="s">
        <v>143</v>
      </c>
      <c r="P3" s="1" t="s">
        <v>144</v>
      </c>
      <c r="Q3" s="1" t="s">
        <v>145</v>
      </c>
      <c r="R3" s="1" t="s">
        <v>152</v>
      </c>
      <c r="S3" s="1" t="s">
        <v>72</v>
      </c>
      <c r="T3" s="1" t="s">
        <v>147</v>
      </c>
      <c r="U3" s="1" t="s">
        <v>148</v>
      </c>
      <c r="V3" s="1" t="s">
        <v>153</v>
      </c>
    </row>
    <row r="4" s="1" customFormat="1" spans="1:22">
      <c r="A4" s="1" t="s">
        <v>69</v>
      </c>
      <c r="B4" s="1" t="s">
        <v>78</v>
      </c>
      <c r="C4" s="1" t="s">
        <v>70</v>
      </c>
      <c r="D4" s="1" t="s">
        <v>75</v>
      </c>
      <c r="E4" s="1" t="s">
        <v>154</v>
      </c>
      <c r="F4" s="1" t="s">
        <v>79</v>
      </c>
      <c r="G4" s="1" t="s">
        <v>80</v>
      </c>
      <c r="H4" s="1" t="s">
        <v>139</v>
      </c>
      <c r="I4" s="1" t="s">
        <v>155</v>
      </c>
      <c r="J4" s="1" t="s">
        <v>141</v>
      </c>
      <c r="K4" s="1" t="s">
        <v>155</v>
      </c>
      <c r="L4" s="1" t="s">
        <v>155</v>
      </c>
      <c r="M4" s="1" t="s">
        <v>142</v>
      </c>
      <c r="N4" s="1" t="s">
        <v>142</v>
      </c>
      <c r="O4" s="1" t="s">
        <v>143</v>
      </c>
      <c r="P4" s="1" t="s">
        <v>144</v>
      </c>
      <c r="Q4" s="1" t="s">
        <v>145</v>
      </c>
      <c r="R4" s="1" t="s">
        <v>156</v>
      </c>
      <c r="S4" s="1" t="s">
        <v>72</v>
      </c>
      <c r="T4" s="1" t="s">
        <v>147</v>
      </c>
      <c r="U4" s="1" t="s">
        <v>148</v>
      </c>
      <c r="V4" s="1" t="s">
        <v>149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2022-09-27T02:44:49Z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93D86C58A84E4E7CB2E3DBC49053C00D</vt:lpwstr>
  </property>
</Properties>
</file>