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<sst xmlns="http://schemas.openxmlformats.org/spreadsheetml/2006/main" count="467" uniqueCount="224">
  <si>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</si>
  <si>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</si>
  <si>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</si>
  <si>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</si>
  <si>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</si>
  <si>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</si>
  <si>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</si>
  <si>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</si>
  <si>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</si>
  <si>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</si>
  <si>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</si>
  <si>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</si>
  <si>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</si>
  <si>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</si>
  <si>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</si>
  <si>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</si>
  <si>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</si>
  <si>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</si>
  <si>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</si>
  <si>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</si>
  <si>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</si>
  <si>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</si>
  <si>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</si>
  <si>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</si>
  <si>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</si>
  <si>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17868691414	</t>
  </si>
  <si>
    <t>Ctrip</t>
  </si>
  <si>
    <t>正常</t>
  </si>
  <si>
    <t>[慕尼黑]里沃利酒店(Hotel Rivoli)(39041506)</t>
  </si>
  <si>
    <t>客房&lt;不退款&gt;&lt;2人入住&gt;</t>
  </si>
  <si>
    <t>USD</t>
  </si>
  <si>
    <t>Lang/Alfred</t>
  </si>
  <si>
    <t>CA5326220927USD</t>
  </si>
  <si>
    <t>未提现</t>
  </si>
  <si>
    <t>携程开票</t>
  </si>
  <si>
    <t xml:space="preserve">	</t>
  </si>
  <si>
    <t xml:space="preserve">17948205439	</t>
  </si>
  <si>
    <t>[迪拜]迪拜VOCO酒店(Voco Dubai)(37312529)</t>
  </si>
  <si>
    <t>高级房&lt;2人入住&gt;&lt;不退款&gt;</t>
  </si>
  <si>
    <t>Khannoussi /Marwen</t>
  </si>
  <si>
    <t xml:space="preserve">2554195	</t>
  </si>
  <si>
    <t xml:space="preserve">236476	</t>
  </si>
  <si>
    <t xml:space="preserve">18862622706	</t>
  </si>
  <si>
    <t>[迈阿密]迈阿密YVE酒店(YVE Hotel Miami)(44701136)</t>
  </si>
  <si>
    <t>Savvy Room with King Bed&lt;不退款&gt;&lt;2人入住&gt;</t>
  </si>
  <si>
    <t>gelvis/maria</t>
  </si>
  <si>
    <t xml:space="preserve">18957738423	</t>
  </si>
  <si>
    <t>过时取消</t>
  </si>
  <si>
    <t>[南旧金山]北旧金山机场舒适套房酒店(Comfort Inn &amp; Suites San Francisco Airport North)(37214756)</t>
  </si>
  <si>
    <t>套房（1张特大床）&lt;2&gt;&lt;2人入住&gt;&lt;不退款&gt;</t>
  </si>
  <si>
    <t>Parrott/Megan,Parrott/Brian</t>
  </si>
  <si>
    <t xml:space="preserve">2690849	</t>
  </si>
  <si>
    <t xml:space="preserve">21010168816	</t>
  </si>
  <si>
    <t>[纽波特海滩]纽波特海滩智选假日酒店(Holiday Inn Express Newport Beach, an IHG Hotel)(37230263)</t>
  </si>
  <si>
    <t>标准房&lt;2人入住&gt;&lt;不退款&gt;&lt;早餐&gt;</t>
  </si>
  <si>
    <t>Nasif/Matthew</t>
  </si>
  <si>
    <t xml:space="preserve">41964680	</t>
  </si>
  <si>
    <t>取消</t>
  </si>
  <si>
    <t xml:space="preserve">21029684160	</t>
  </si>
  <si>
    <t>[托瑞盖亚]罗马托尔沃加塔酒店(Hotel Roma Tor Vergata)(39055862)</t>
  </si>
  <si>
    <t>标准房&lt;2人入住&gt;&lt;不退款&gt;</t>
  </si>
  <si>
    <t>ADAMIDOU/SMARO ARISTEIDIS</t>
  </si>
  <si>
    <t xml:space="preserve">2694733	</t>
  </si>
  <si>
    <t xml:space="preserve">acknowledge	</t>
  </si>
  <si>
    <t xml:space="preserve">21041053339	</t>
  </si>
  <si>
    <t>[罗马]罗马特纳酒店(Turner Hotel Rome)(39055891)</t>
  </si>
  <si>
    <t>客房&lt;2人入住&gt;&lt;不退款&gt;</t>
  </si>
  <si>
    <t>WROBEL /ADAM</t>
  </si>
  <si>
    <t xml:space="preserve">59266	</t>
  </si>
  <si>
    <t xml:space="preserve">21096072361	</t>
  </si>
  <si>
    <t>[佩斯基耶拉博罗梅奥]格言酒店(Hotel Maxim)(46065974)</t>
  </si>
  <si>
    <t>双人间&lt;2人入住&gt;&lt;不退款&gt;</t>
  </si>
  <si>
    <t>Boker/Yaara,Boker/Yaara</t>
  </si>
  <si>
    <t xml:space="preserve">2700292	</t>
  </si>
  <si>
    <t xml:space="preserve">ILARIA	</t>
  </si>
  <si>
    <t xml:space="preserve">21105374963	</t>
  </si>
  <si>
    <t>[巴黎]巴黎里昂火车站公民酒店(citizenM Paris Gare de Lyon)(46883332)</t>
  </si>
  <si>
    <t>特大床房&lt;2人入住&gt;&lt;不退款&gt;</t>
  </si>
  <si>
    <t>FU/LESHAN</t>
  </si>
  <si>
    <t xml:space="preserve">PGL-FX234020	</t>
  </si>
  <si>
    <t xml:space="preserve">21116222138	</t>
  </si>
  <si>
    <t>[胡志明市]西贡景园自由酒店(Liberty Hotel Saigon Parkview)(37213809)</t>
  </si>
  <si>
    <t>豪华房&lt;2人入住&gt;&lt;不退款&gt;</t>
  </si>
  <si>
    <t>SU/XIANWEI</t>
  </si>
  <si>
    <t xml:space="preserve">2702818	</t>
  </si>
  <si>
    <t xml:space="preserve">105635	</t>
  </si>
  <si>
    <t xml:space="preserve">21126649013	</t>
  </si>
  <si>
    <t>[吉隆坡]卡纳瑞酒店(Canary Hotel)(48376819)</t>
  </si>
  <si>
    <t>家庭客房&lt;2人入住&gt;&lt;不退款&gt;</t>
  </si>
  <si>
    <t>HIPNI/NURAZIMAH</t>
  </si>
  <si>
    <t xml:space="preserve">2704508	</t>
  </si>
  <si>
    <t xml:space="preserve">Acknowledged	</t>
  </si>
  <si>
    <t xml:space="preserve">21128133039	</t>
  </si>
  <si>
    <t>[波德申]海中天(Avillion Admiral Cove)(37203692)</t>
  </si>
  <si>
    <t>甄选房&lt;2人入住&gt;&lt;不退款&gt;&lt;早餐&gt;</t>
  </si>
  <si>
    <t>Abdul Karim/Aisyah</t>
  </si>
  <si>
    <t xml:space="preserve">2704733	</t>
  </si>
  <si>
    <t xml:space="preserve">21130973328	</t>
  </si>
  <si>
    <t>[梅菲尔德]纽卡斯尔大道酒店(The Gateway Inn, Newcastle)(46737492)</t>
  </si>
  <si>
    <t>豪华客房&lt;2人入住&gt;&lt;不退款&gt;</t>
  </si>
  <si>
    <t>BARFOOT/BRENDAN</t>
  </si>
  <si>
    <t xml:space="preserve">2705280	</t>
  </si>
  <si>
    <t xml:space="preserve">18035166814	</t>
  </si>
  <si>
    <t>退单</t>
  </si>
  <si>
    <t>[埃奇韦尔]伦敦北华美达酒店(Ramada London North)(39034382)</t>
  </si>
  <si>
    <t>标准双人房&lt;不退款&gt;&lt;2人入住&gt;</t>
  </si>
  <si>
    <t>Amer/Uzayr</t>
  </si>
  <si>
    <t xml:space="preserve">2572777	</t>
  </si>
  <si>
    <t>，</t>
  </si>
  <si>
    <t>本期扣款72元</t>
  </si>
  <si>
    <t>A220927095250481</t>
  </si>
  <si>
    <t>USD / HKD 当前参考汇率: 7.84966</t>
  </si>
  <si>
    <t>总计：2477 USD/
19443.61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</si>
  <si>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</si>
  <si>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</si>
  <si>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</si>
  <si>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</si>
  <si>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</si>
  <si>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</si>
  <si>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</si>
  <si>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</si>
  <si>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</si>
  <si>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</si>
  <si>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</si>
  <si>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</si>
  <si>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</si>
  <si>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</si>
  <si>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</si>
  <si>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</si>
  <si>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</si>
  <si>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</si>
  <si>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</si>
  <si>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</si>
  <si>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2705280</t>
  </si>
  <si>
    <t>纽卡斯尔大道酒店</t>
  </si>
  <si>
    <t>BARFOOT BRENDAN</t>
  </si>
  <si>
    <t>2022-09-24</t>
  </si>
  <si>
    <t>退房日周结</t>
  </si>
  <si>
    <t>1064.12</t>
  </si>
  <si>
    <t>150.00</t>
  </si>
  <si>
    <t>0</t>
  </si>
  <si>
    <t>0.00</t>
  </si>
  <si>
    <t>携程盛景国际直连</t>
  </si>
  <si>
    <t>01.010677</t>
  </si>
  <si>
    <t>2022-09-23 16:10:32</t>
  </si>
  <si>
    <t>否</t>
  </si>
  <si>
    <t>汇智国际旅游发展有限公司</t>
  </si>
  <si>
    <t>直连</t>
  </si>
  <si>
    <t>澳大利亚</t>
  </si>
  <si>
    <t>2704733</t>
  </si>
  <si>
    <t>海中天</t>
  </si>
  <si>
    <t>Abdul Karim Aisyah</t>
  </si>
  <si>
    <t>347.61</t>
  </si>
  <si>
    <t>49.00</t>
  </si>
  <si>
    <t>2022-09-23 11:29:52</t>
  </si>
  <si>
    <t>马来西亚</t>
  </si>
  <si>
    <t>2704508</t>
  </si>
  <si>
    <t>卡纳瑞酒店</t>
  </si>
  <si>
    <t>HIPNI NURAZIMAH</t>
  </si>
  <si>
    <t>290.86</t>
  </si>
  <si>
    <t>41.00</t>
  </si>
  <si>
    <t>2022-09-23 08:42:08</t>
  </si>
  <si>
    <t>2022-09-22</t>
  </si>
  <si>
    <t>2702818</t>
  </si>
  <si>
    <t>西贡景园自由酒店</t>
  </si>
  <si>
    <t>SU XIANWEI</t>
  </si>
  <si>
    <t>325.06</t>
  </si>
  <si>
    <t>46.00</t>
  </si>
  <si>
    <t>2022-09-22 09:04:36</t>
  </si>
  <si>
    <t>越南</t>
  </si>
  <si>
    <t>2022-09-21</t>
  </si>
  <si>
    <t>2701201</t>
  </si>
  <si>
    <t>巴黎里昂火车站公民酒店</t>
  </si>
  <si>
    <t>FU LESHAN</t>
  </si>
  <si>
    <t>5586.19</t>
  </si>
  <si>
    <t>794.00</t>
  </si>
  <si>
    <t>2022-09-21 08:18:11</t>
  </si>
  <si>
    <t>法国</t>
  </si>
  <si>
    <t>2022-09-20</t>
  </si>
  <si>
    <t>2700292</t>
  </si>
  <si>
    <t>格言酒店</t>
  </si>
  <si>
    <t>Boker Yaara,Boker Yaara</t>
  </si>
  <si>
    <t>632.07</t>
  </si>
  <si>
    <t>90.00</t>
  </si>
  <si>
    <t>2022-09-20 16:43:33</t>
  </si>
  <si>
    <t>意大利</t>
  </si>
  <si>
    <t>2022-09-18</t>
  </si>
  <si>
    <t>2696865</t>
  </si>
  <si>
    <t>罗马特纳酒店</t>
  </si>
  <si>
    <t>WROBEL ADAM</t>
  </si>
  <si>
    <t>4141.87</t>
  </si>
  <si>
    <t>592.00</t>
  </si>
  <si>
    <t>2022-09-18 02:15:00</t>
  </si>
  <si>
    <t>2022-09-16</t>
  </si>
  <si>
    <t>2694733</t>
  </si>
  <si>
    <t>罗马托尔沃加塔酒店</t>
  </si>
  <si>
    <t>ADAMIDOU SMARO ARISTEIDIS</t>
  </si>
  <si>
    <t>1682.26</t>
  </si>
  <si>
    <t>240.00</t>
  </si>
  <si>
    <t>2022-09-16 18:52:15</t>
  </si>
  <si>
    <t>2022-08-25</t>
  </si>
  <si>
    <t>2666543</t>
  </si>
  <si>
    <t>迈阿密YVE酒店</t>
  </si>
  <si>
    <t>gelvis maria</t>
  </si>
  <si>
    <t>976.41</t>
  </si>
  <si>
    <t>142.00</t>
  </si>
  <si>
    <t>2022-08-25 01:59:06</t>
  </si>
  <si>
    <t>美国</t>
  </si>
  <si>
    <t>2022-05-17</t>
  </si>
  <si>
    <t>2554195</t>
  </si>
  <si>
    <t>迪拜VOCO酒店 - IHG 旗下酒店</t>
  </si>
  <si>
    <t>Khannoussi Marwen</t>
  </si>
  <si>
    <t>1822.91</t>
  </si>
  <si>
    <t>268.00</t>
  </si>
  <si>
    <t>2022-05-17 16:50:17</t>
  </si>
  <si>
    <t>阿拉伯联合酋长国</t>
  </si>
  <si>
    <t>2022-04-30</t>
  </si>
  <si>
    <t>2529977</t>
  </si>
  <si>
    <t>里沃利酒店</t>
  </si>
  <si>
    <t>Lang Alfred</t>
  </si>
  <si>
    <t>909.49</t>
  </si>
  <si>
    <t>137.00</t>
  </si>
  <si>
    <t>2022-04-30 00:15:35</t>
  </si>
  <si>
    <t>德国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</si>
</sst>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15</xdr:col>
      <xdr:colOff>57150</xdr:colOff>
      <xdr:row>64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829925" cy="541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137</v>
      </c>
      <c r="M2" s="4">
        <v>137</v>
      </c>
      <c r="N2" s="4" t="s">
        <v>31</v>
      </c>
      <c r="O2" s="4" t="s">
        <v>32</v>
      </c>
      <c r="P2" s="4" t="s">
        <v>33</v>
      </c>
      <c r="Q2" s="4">
        <v>0</v>
      </c>
      <c r="R2" s="7">
        <v>44681</v>
      </c>
      <c r="S2" s="6">
        <v>44831</v>
      </c>
      <c r="T2" s="4" t="s">
        <v>34</v>
      </c>
      <c r="U2" s="4">
        <v>137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44824</v>
      </c>
      <c r="G3" s="6">
        <v>44828</v>
      </c>
      <c r="H3" s="4">
        <v>1</v>
      </c>
      <c r="I3" s="4">
        <v>4</v>
      </c>
      <c r="J3" s="4">
        <v>4</v>
      </c>
      <c r="K3" s="4" t="s">
        <v>30</v>
      </c>
      <c r="L3" s="4">
        <v>268</v>
      </c>
      <c r="M3" s="4">
        <v>268</v>
      </c>
      <c r="N3" s="4" t="s">
        <v>39</v>
      </c>
      <c r="O3" s="4" t="s">
        <v>32</v>
      </c>
      <c r="P3" s="4" t="s">
        <v>33</v>
      </c>
      <c r="Q3" s="4">
        <v>0</v>
      </c>
      <c r="R3" s="7">
        <v>44698</v>
      </c>
      <c r="S3" s="6">
        <v>44831</v>
      </c>
      <c r="T3" s="4" t="s">
        <v>34</v>
      </c>
      <c r="U3" s="4">
        <v>268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44827</v>
      </c>
      <c r="G4" s="6">
        <v>44828</v>
      </c>
      <c r="H4" s="4">
        <v>1</v>
      </c>
      <c r="I4" s="4">
        <v>1</v>
      </c>
      <c r="J4" s="4">
        <v>1</v>
      </c>
      <c r="K4" s="4" t="s">
        <v>30</v>
      </c>
      <c r="L4" s="4">
        <v>142</v>
      </c>
      <c r="M4" s="4">
        <v>142</v>
      </c>
      <c r="N4" s="4" t="s">
        <v>45</v>
      </c>
      <c r="O4" s="4" t="s">
        <v>32</v>
      </c>
      <c r="P4" s="4" t="s">
        <v>33</v>
      </c>
      <c r="Q4" s="4">
        <v>0</v>
      </c>
      <c r="R4" s="7">
        <v>44798</v>
      </c>
      <c r="S4" s="6">
        <v>44831</v>
      </c>
      <c r="T4" s="4" t="s">
        <v>34</v>
      </c>
      <c r="U4" s="4">
        <v>142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47</v>
      </c>
      <c r="D5" s="4" t="s">
        <v>48</v>
      </c>
      <c r="E5" s="4" t="s">
        <v>49</v>
      </c>
      <c r="F5" s="6">
        <v>44826</v>
      </c>
      <c r="G5" s="6">
        <v>44828</v>
      </c>
      <c r="H5" s="4">
        <v>1</v>
      </c>
      <c r="I5" s="4">
        <v>2</v>
      </c>
      <c r="J5" s="4">
        <v>2</v>
      </c>
      <c r="K5" s="4" t="s">
        <v>30</v>
      </c>
      <c r="L5" s="4">
        <v>0</v>
      </c>
      <c r="M5" s="4">
        <v>0</v>
      </c>
      <c r="N5" s="4" t="s">
        <v>50</v>
      </c>
      <c r="O5" s="4" t="s">
        <v>32</v>
      </c>
      <c r="P5" s="4" t="s">
        <v>33</v>
      </c>
      <c r="Q5" s="4">
        <v>0</v>
      </c>
      <c r="R5" s="7">
        <v>44818</v>
      </c>
      <c r="S5" s="6">
        <v>44831</v>
      </c>
      <c r="T5" s="4" t="s">
        <v>34</v>
      </c>
      <c r="U5" s="4">
        <v>0</v>
      </c>
      <c r="V5" s="4">
        <v>0</v>
      </c>
      <c r="W5" s="4">
        <v>0</v>
      </c>
      <c r="X5" s="4" t="s">
        <v>51</v>
      </c>
      <c r="Y5" s="4" t="s">
        <v>35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44827</v>
      </c>
      <c r="G6" s="6">
        <v>44828</v>
      </c>
      <c r="H6" s="4">
        <v>1</v>
      </c>
      <c r="I6" s="4">
        <v>1</v>
      </c>
      <c r="J6" s="4">
        <v>1</v>
      </c>
      <c r="K6" s="4" t="s">
        <v>30</v>
      </c>
      <c r="L6" s="4">
        <v>259</v>
      </c>
      <c r="M6" s="4">
        <v>259</v>
      </c>
      <c r="N6" s="4" t="s">
        <v>55</v>
      </c>
      <c r="O6" s="4" t="s">
        <v>32</v>
      </c>
      <c r="P6" s="4" t="s">
        <v>33</v>
      </c>
      <c r="Q6" s="4">
        <v>0</v>
      </c>
      <c r="R6" s="7">
        <v>44819</v>
      </c>
      <c r="S6" s="6">
        <v>44831</v>
      </c>
      <c r="T6" s="4" t="s">
        <v>34</v>
      </c>
      <c r="U6" s="4">
        <v>259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52</v>
      </c>
      <c r="B7" s="4" t="s">
        <v>26</v>
      </c>
      <c r="C7" s="4" t="s">
        <v>57</v>
      </c>
      <c r="D7" s="4" t="s">
        <v>53</v>
      </c>
      <c r="E7" s="4" t="s">
        <v>54</v>
      </c>
      <c r="F7" s="6">
        <v>44827</v>
      </c>
      <c r="G7" s="6">
        <v>44828</v>
      </c>
      <c r="H7" s="4">
        <v>1</v>
      </c>
      <c r="I7" s="4">
        <v>1</v>
      </c>
      <c r="J7" s="4">
        <v>1</v>
      </c>
      <c r="K7" s="4" t="s">
        <v>30</v>
      </c>
      <c r="L7" s="4">
        <v>-259</v>
      </c>
      <c r="M7" s="4">
        <v>-259</v>
      </c>
      <c r="N7" s="4" t="s">
        <v>55</v>
      </c>
      <c r="O7" s="4" t="s">
        <v>32</v>
      </c>
      <c r="P7" s="4" t="s">
        <v>33</v>
      </c>
      <c r="Q7" s="4">
        <v>0</v>
      </c>
      <c r="R7" s="7">
        <v>44819</v>
      </c>
      <c r="S7" s="6">
        <v>44831</v>
      </c>
      <c r="T7" s="4" t="s">
        <v>34</v>
      </c>
      <c r="U7" s="4">
        <v>-259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44824</v>
      </c>
      <c r="G8" s="6">
        <v>44828</v>
      </c>
      <c r="H8" s="4">
        <v>1</v>
      </c>
      <c r="I8" s="4">
        <v>4</v>
      </c>
      <c r="J8" s="4">
        <v>4</v>
      </c>
      <c r="K8" s="4" t="s">
        <v>30</v>
      </c>
      <c r="L8" s="4">
        <v>240</v>
      </c>
      <c r="M8" s="4">
        <v>240</v>
      </c>
      <c r="N8" s="4" t="s">
        <v>61</v>
      </c>
      <c r="O8" s="4" t="s">
        <v>32</v>
      </c>
      <c r="P8" s="4" t="s">
        <v>33</v>
      </c>
      <c r="Q8" s="4">
        <v>0</v>
      </c>
      <c r="R8" s="7">
        <v>44820</v>
      </c>
      <c r="S8" s="6">
        <v>44831</v>
      </c>
      <c r="T8" s="4" t="s">
        <v>34</v>
      </c>
      <c r="U8" s="4">
        <v>240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44824</v>
      </c>
      <c r="G9" s="6">
        <v>44828</v>
      </c>
      <c r="H9" s="4">
        <v>1</v>
      </c>
      <c r="I9" s="4">
        <v>4</v>
      </c>
      <c r="J9" s="4">
        <v>4</v>
      </c>
      <c r="K9" s="4" t="s">
        <v>30</v>
      </c>
      <c r="L9" s="4">
        <v>592</v>
      </c>
      <c r="M9" s="4">
        <v>592</v>
      </c>
      <c r="N9" s="4" t="s">
        <v>67</v>
      </c>
      <c r="O9" s="4" t="s">
        <v>32</v>
      </c>
      <c r="P9" s="4" t="s">
        <v>33</v>
      </c>
      <c r="Q9" s="4">
        <v>0</v>
      </c>
      <c r="R9" s="7">
        <v>44822</v>
      </c>
      <c r="S9" s="6">
        <v>44831</v>
      </c>
      <c r="T9" s="4" t="s">
        <v>34</v>
      </c>
      <c r="U9" s="4">
        <v>592</v>
      </c>
      <c r="V9" s="4">
        <v>0</v>
      </c>
      <c r="W9" s="4">
        <v>0</v>
      </c>
      <c r="X9" s="4" t="s">
        <v>35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44827</v>
      </c>
      <c r="G10" s="6">
        <v>44828</v>
      </c>
      <c r="H10" s="4">
        <v>1</v>
      </c>
      <c r="I10" s="4">
        <v>1</v>
      </c>
      <c r="J10" s="4">
        <v>1</v>
      </c>
      <c r="K10" s="4" t="s">
        <v>30</v>
      </c>
      <c r="L10" s="4">
        <v>90</v>
      </c>
      <c r="M10" s="4">
        <v>90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44824</v>
      </c>
      <c r="S10" s="6">
        <v>44831</v>
      </c>
      <c r="T10" s="4" t="s">
        <v>34</v>
      </c>
      <c r="U10" s="4">
        <v>90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44825</v>
      </c>
      <c r="G11" s="6">
        <v>44828</v>
      </c>
      <c r="H11" s="4">
        <v>1</v>
      </c>
      <c r="I11" s="4">
        <v>3</v>
      </c>
      <c r="J11" s="4">
        <v>3</v>
      </c>
      <c r="K11" s="4" t="s">
        <v>30</v>
      </c>
      <c r="L11" s="4">
        <v>794</v>
      </c>
      <c r="M11" s="4">
        <v>794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44825</v>
      </c>
      <c r="S11" s="6">
        <v>44831</v>
      </c>
      <c r="T11" s="4" t="s">
        <v>34</v>
      </c>
      <c r="U11" s="4">
        <v>794</v>
      </c>
      <c r="V11" s="4">
        <v>0</v>
      </c>
      <c r="W11" s="4">
        <v>0</v>
      </c>
      <c r="X11" s="4" t="s">
        <v>35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44826</v>
      </c>
      <c r="G12" s="6">
        <v>44828</v>
      </c>
      <c r="H12" s="4">
        <v>1</v>
      </c>
      <c r="I12" s="4">
        <v>2</v>
      </c>
      <c r="J12" s="4">
        <v>2</v>
      </c>
      <c r="K12" s="4" t="s">
        <v>30</v>
      </c>
      <c r="L12" s="4">
        <v>46</v>
      </c>
      <c r="M12" s="4">
        <v>46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44826</v>
      </c>
      <c r="S12" s="6">
        <v>44831</v>
      </c>
      <c r="T12" s="4" t="s">
        <v>34</v>
      </c>
      <c r="U12" s="4">
        <v>46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44827</v>
      </c>
      <c r="G13" s="6">
        <v>44828</v>
      </c>
      <c r="H13" s="4">
        <v>1</v>
      </c>
      <c r="I13" s="4">
        <v>1</v>
      </c>
      <c r="J13" s="4">
        <v>1</v>
      </c>
      <c r="K13" s="4" t="s">
        <v>30</v>
      </c>
      <c r="L13" s="4">
        <v>41</v>
      </c>
      <c r="M13" s="4">
        <v>41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44827</v>
      </c>
      <c r="S13" s="6">
        <v>44831</v>
      </c>
      <c r="T13" s="4" t="s">
        <v>34</v>
      </c>
      <c r="U13" s="4">
        <v>41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44827</v>
      </c>
      <c r="G14" s="6">
        <v>44828</v>
      </c>
      <c r="H14" s="4">
        <v>1</v>
      </c>
      <c r="I14" s="4">
        <v>1</v>
      </c>
      <c r="J14" s="4">
        <v>1</v>
      </c>
      <c r="K14" s="4" t="s">
        <v>30</v>
      </c>
      <c r="L14" s="4">
        <v>49</v>
      </c>
      <c r="M14" s="4">
        <v>49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44827</v>
      </c>
      <c r="S14" s="6">
        <v>44831</v>
      </c>
      <c r="T14" s="4" t="s">
        <v>34</v>
      </c>
      <c r="U14" s="4">
        <v>49</v>
      </c>
      <c r="V14" s="4">
        <v>0</v>
      </c>
      <c r="W14" s="4">
        <v>0</v>
      </c>
      <c r="X14" s="4" t="s">
        <v>96</v>
      </c>
      <c r="Y14" s="4" t="s">
        <v>35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44827</v>
      </c>
      <c r="G15" s="6">
        <v>44828</v>
      </c>
      <c r="H15" s="4">
        <v>1</v>
      </c>
      <c r="I15" s="4">
        <v>1</v>
      </c>
      <c r="J15" s="4">
        <v>1</v>
      </c>
      <c r="K15" s="4" t="s">
        <v>30</v>
      </c>
      <c r="L15" s="4">
        <v>150</v>
      </c>
      <c r="M15" s="4">
        <v>150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44827</v>
      </c>
      <c r="S15" s="6">
        <v>44831</v>
      </c>
      <c r="T15" s="4" t="s">
        <v>34</v>
      </c>
      <c r="U15" s="4">
        <v>150</v>
      </c>
      <c r="V15" s="4">
        <v>0</v>
      </c>
      <c r="W15" s="4">
        <v>0</v>
      </c>
      <c r="X15" s="4" t="s">
        <v>101</v>
      </c>
      <c r="Y15" s="4" t="s">
        <v>91</v>
      </c>
    </row>
    <row r="16" s="4" customFormat="1" spans="1:25">
      <c r="A16" s="4" t="s">
        <v>102</v>
      </c>
      <c r="B16" s="4" t="s">
        <v>26</v>
      </c>
      <c r="C16" s="4" t="s">
        <v>103</v>
      </c>
      <c r="D16" s="4" t="s">
        <v>104</v>
      </c>
      <c r="E16" s="4" t="s">
        <v>105</v>
      </c>
      <c r="F16" s="6">
        <v>44714</v>
      </c>
      <c r="G16" s="6">
        <v>44715</v>
      </c>
      <c r="H16" s="4">
        <v>1</v>
      </c>
      <c r="I16" s="4">
        <v>1</v>
      </c>
      <c r="J16" s="4">
        <v>1</v>
      </c>
      <c r="K16" s="4" t="s">
        <v>30</v>
      </c>
      <c r="L16" s="4">
        <v>-72</v>
      </c>
      <c r="M16" s="4">
        <v>-72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44713</v>
      </c>
      <c r="S16" s="6">
        <v>44831</v>
      </c>
      <c r="T16" s="4" t="s">
        <v>34</v>
      </c>
      <c r="U16" s="4">
        <v>-72</v>
      </c>
      <c r="V16" s="4">
        <v>0</v>
      </c>
      <c r="W16" s="4">
        <v>0</v>
      </c>
      <c r="X16" s="4" t="s">
        <v>107</v>
      </c>
      <c r="Y1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3" sqref="A23:A2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spans="1:9">
      <c r="A2" s="5">
        <v>17868691414</v>
      </c>
      <c r="B2" s="6">
        <v>44827</v>
      </c>
      <c r="C2" s="6">
        <v>44828</v>
      </c>
      <c r="D2" s="4">
        <v>137</v>
      </c>
      <c r="E2" s="4" t="str">
        <f>VLOOKUP(A2,HOP!A:L,12,0)</f>
        <v>137.00</v>
      </c>
      <c r="F2" s="4" t="str">
        <f>VLOOKUP(A2,HOP!A:C,3,0)</f>
        <v>2529977</v>
      </c>
      <c r="G2" s="4">
        <f>D2-E2</f>
        <v>0</v>
      </c>
      <c r="H2" s="4" t="str">
        <f>$H$1&amp;F2</f>
        <v>，2529977</v>
      </c>
      <c r="I2" s="4" t="str">
        <f>VLOOKUP(A2,HOP!A:U,21,0)</f>
        <v>直连</v>
      </c>
    </row>
    <row r="3" s="4" customFormat="1" spans="1:9">
      <c r="A3" s="5">
        <v>17948205439</v>
      </c>
      <c r="B3" s="6">
        <v>44824</v>
      </c>
      <c r="C3" s="6">
        <v>44828</v>
      </c>
      <c r="D3" s="4">
        <v>268</v>
      </c>
      <c r="E3" s="4" t="str">
        <f>VLOOKUP(A3,HOP!A:L,12,0)</f>
        <v>268.00</v>
      </c>
      <c r="F3" s="4" t="str">
        <f>VLOOKUP(A3,HOP!A:C,3,0)</f>
        <v>2554195</v>
      </c>
      <c r="G3" s="4">
        <f t="shared" ref="G3:G15" si="0">D3-E3</f>
        <v>0</v>
      </c>
      <c r="H3" s="4" t="str">
        <f t="shared" ref="H3:H15" si="1">$H$1&amp;F3</f>
        <v>，2554195</v>
      </c>
      <c r="I3" s="4" t="str">
        <f>VLOOKUP(A3,HOP!A:U,21,0)</f>
        <v>直连</v>
      </c>
    </row>
    <row r="4" s="4" customFormat="1" spans="1:9">
      <c r="A4" s="5">
        <v>18862622706</v>
      </c>
      <c r="B4" s="6">
        <v>44827</v>
      </c>
      <c r="C4" s="6">
        <v>44828</v>
      </c>
      <c r="D4" s="4">
        <v>142</v>
      </c>
      <c r="E4" s="4" t="str">
        <f>VLOOKUP(A4,HOP!A:L,12,0)</f>
        <v>142.00</v>
      </c>
      <c r="F4" s="4" t="str">
        <f>VLOOKUP(A4,HOP!A:C,3,0)</f>
        <v>2666543</v>
      </c>
      <c r="G4" s="4">
        <f t="shared" si="0"/>
        <v>0</v>
      </c>
      <c r="H4" s="4" t="str">
        <f t="shared" si="1"/>
        <v>，2666543</v>
      </c>
      <c r="I4" s="4" t="str">
        <f>VLOOKUP(A4,HOP!A:U,21,0)</f>
        <v>直连</v>
      </c>
    </row>
    <row r="5" s="4" customFormat="1" hidden="1" spans="1:9">
      <c r="A5" s="5">
        <v>18957738423</v>
      </c>
      <c r="B5" s="6">
        <v>44826</v>
      </c>
      <c r="C5" s="6">
        <v>44828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21010168816</v>
      </c>
      <c r="B6" s="6">
        <v>44827</v>
      </c>
      <c r="C6" s="6">
        <v>44828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21029684160</v>
      </c>
      <c r="B7" s="6">
        <v>44824</v>
      </c>
      <c r="C7" s="6">
        <v>44828</v>
      </c>
      <c r="D7" s="4">
        <v>240</v>
      </c>
      <c r="E7" s="4" t="str">
        <f>VLOOKUP(A7,HOP!A:L,12,0)</f>
        <v>240.00</v>
      </c>
      <c r="F7" s="4" t="str">
        <f>VLOOKUP(A7,HOP!A:C,3,0)</f>
        <v>2694733</v>
      </c>
      <c r="G7" s="4">
        <f t="shared" si="0"/>
        <v>0</v>
      </c>
      <c r="H7" s="4" t="str">
        <f t="shared" si="1"/>
        <v>，2694733</v>
      </c>
      <c r="I7" s="4" t="str">
        <f>VLOOKUP(A7,HOP!A:U,21,0)</f>
        <v>直连</v>
      </c>
    </row>
    <row r="8" s="4" customFormat="1" spans="1:9">
      <c r="A8" s="5">
        <v>21041053339</v>
      </c>
      <c r="B8" s="6">
        <v>44824</v>
      </c>
      <c r="C8" s="6">
        <v>44828</v>
      </c>
      <c r="D8" s="4">
        <v>592</v>
      </c>
      <c r="E8" s="4" t="str">
        <f>VLOOKUP(A8,HOP!A:L,12,0)</f>
        <v>592.00</v>
      </c>
      <c r="F8" s="4" t="str">
        <f>VLOOKUP(A8,HOP!A:C,3,0)</f>
        <v>2696865</v>
      </c>
      <c r="G8" s="4">
        <f t="shared" si="0"/>
        <v>0</v>
      </c>
      <c r="H8" s="4" t="str">
        <f t="shared" si="1"/>
        <v>，2696865</v>
      </c>
      <c r="I8" s="4" t="str">
        <f>VLOOKUP(A8,HOP!A:U,21,0)</f>
        <v>直连</v>
      </c>
    </row>
    <row r="9" s="4" customFormat="1" spans="1:9">
      <c r="A9" s="5">
        <v>21096072361</v>
      </c>
      <c r="B9" s="6">
        <v>44827</v>
      </c>
      <c r="C9" s="6">
        <v>44828</v>
      </c>
      <c r="D9" s="4">
        <v>90</v>
      </c>
      <c r="E9" s="4" t="str">
        <f>VLOOKUP(A9,HOP!A:L,12,0)</f>
        <v>90.00</v>
      </c>
      <c r="F9" s="4" t="str">
        <f>VLOOKUP(A9,HOP!A:C,3,0)</f>
        <v>2700292</v>
      </c>
      <c r="G9" s="4">
        <f t="shared" si="0"/>
        <v>0</v>
      </c>
      <c r="H9" s="4" t="str">
        <f t="shared" si="1"/>
        <v>，2700292</v>
      </c>
      <c r="I9" s="4" t="str">
        <f>VLOOKUP(A9,HOP!A:U,21,0)</f>
        <v>直连</v>
      </c>
    </row>
    <row r="10" s="4" customFormat="1" spans="1:9">
      <c r="A10" s="5">
        <v>21105374963</v>
      </c>
      <c r="B10" s="6">
        <v>44825</v>
      </c>
      <c r="C10" s="6">
        <v>44828</v>
      </c>
      <c r="D10" s="4">
        <v>794</v>
      </c>
      <c r="E10" s="4" t="str">
        <f>VLOOKUP(A10,HOP!A:L,12,0)</f>
        <v>794.00</v>
      </c>
      <c r="F10" s="4" t="str">
        <f>VLOOKUP(A10,HOP!A:C,3,0)</f>
        <v>2701201</v>
      </c>
      <c r="G10" s="4">
        <f t="shared" si="0"/>
        <v>0</v>
      </c>
      <c r="H10" s="4" t="str">
        <f t="shared" si="1"/>
        <v>，2701201</v>
      </c>
      <c r="I10" s="4" t="str">
        <f>VLOOKUP(A10,HOP!A:U,21,0)</f>
        <v>直连</v>
      </c>
    </row>
    <row r="11" s="4" customFormat="1" spans="1:9">
      <c r="A11" s="5">
        <v>21116222138</v>
      </c>
      <c r="B11" s="6">
        <v>44826</v>
      </c>
      <c r="C11" s="6">
        <v>44828</v>
      </c>
      <c r="D11" s="4">
        <v>46</v>
      </c>
      <c r="E11" s="4" t="str">
        <f>VLOOKUP(A11,HOP!A:L,12,0)</f>
        <v>46.00</v>
      </c>
      <c r="F11" s="4" t="str">
        <f>VLOOKUP(A11,HOP!A:C,3,0)</f>
        <v>2702818</v>
      </c>
      <c r="G11" s="4">
        <f t="shared" si="0"/>
        <v>0</v>
      </c>
      <c r="H11" s="4" t="str">
        <f t="shared" si="1"/>
        <v>，2702818</v>
      </c>
      <c r="I11" s="4" t="str">
        <f>VLOOKUP(A11,HOP!A:U,21,0)</f>
        <v>直连</v>
      </c>
    </row>
    <row r="12" s="4" customFormat="1" spans="1:9">
      <c r="A12" s="5">
        <v>21126649013</v>
      </c>
      <c r="B12" s="6">
        <v>44827</v>
      </c>
      <c r="C12" s="6">
        <v>44828</v>
      </c>
      <c r="D12" s="4">
        <v>41</v>
      </c>
      <c r="E12" s="4" t="str">
        <f>VLOOKUP(A12,HOP!A:L,12,0)</f>
        <v>41.00</v>
      </c>
      <c r="F12" s="4" t="str">
        <f>VLOOKUP(A12,HOP!A:C,3,0)</f>
        <v>2704508</v>
      </c>
      <c r="G12" s="4">
        <f t="shared" si="0"/>
        <v>0</v>
      </c>
      <c r="H12" s="4" t="str">
        <f t="shared" si="1"/>
        <v>，2704508</v>
      </c>
      <c r="I12" s="4" t="str">
        <f>VLOOKUP(A12,HOP!A:U,21,0)</f>
        <v>直连</v>
      </c>
    </row>
    <row r="13" s="4" customFormat="1" spans="1:9">
      <c r="A13" s="5">
        <v>21128133039</v>
      </c>
      <c r="B13" s="6">
        <v>44827</v>
      </c>
      <c r="C13" s="6">
        <v>44828</v>
      </c>
      <c r="D13" s="4">
        <v>49</v>
      </c>
      <c r="E13" s="4" t="str">
        <f>VLOOKUP(A13,HOP!A:L,12,0)</f>
        <v>49.00</v>
      </c>
      <c r="F13" s="4" t="str">
        <f>VLOOKUP(A13,HOP!A:C,3,0)</f>
        <v>2704733</v>
      </c>
      <c r="G13" s="4">
        <f t="shared" si="0"/>
        <v>0</v>
      </c>
      <c r="H13" s="4" t="str">
        <f t="shared" si="1"/>
        <v>，2704733</v>
      </c>
      <c r="I13" s="4" t="str">
        <f>VLOOKUP(A13,HOP!A:U,21,0)</f>
        <v>直连</v>
      </c>
    </row>
    <row r="14" s="4" customFormat="1" spans="1:9">
      <c r="A14" s="5">
        <v>21130973328</v>
      </c>
      <c r="B14" s="6">
        <v>44827</v>
      </c>
      <c r="C14" s="6">
        <v>44828</v>
      </c>
      <c r="D14" s="4">
        <v>150</v>
      </c>
      <c r="E14" s="4" t="str">
        <f>VLOOKUP(A14,HOP!A:L,12,0)</f>
        <v>150.00</v>
      </c>
      <c r="F14" s="4" t="str">
        <f>VLOOKUP(A14,HOP!A:C,3,0)</f>
        <v>2705280</v>
      </c>
      <c r="G14" s="4">
        <f t="shared" si="0"/>
        <v>0</v>
      </c>
      <c r="H14" s="4" t="str">
        <f t="shared" si="1"/>
        <v>，2705280</v>
      </c>
      <c r="I14" s="4" t="str">
        <f>VLOOKUP(A14,HOP!A:U,21,0)</f>
        <v>直连</v>
      </c>
    </row>
    <row r="15" s="4" customFormat="1" spans="1:10">
      <c r="A15" s="5">
        <v>18035166814</v>
      </c>
      <c r="B15" s="6">
        <v>44714</v>
      </c>
      <c r="C15" s="6">
        <v>44715</v>
      </c>
      <c r="D15" s="4">
        <v>-72</v>
      </c>
      <c r="E15" s="4" t="e">
        <f>VLOOKUP(A15,HOP!A:L,12,0)</f>
        <v>#N/A</v>
      </c>
      <c r="F15" s="4">
        <v>2572777</v>
      </c>
      <c r="G15" s="4" t="e">
        <f t="shared" si="0"/>
        <v>#N/A</v>
      </c>
      <c r="H15" s="4" t="str">
        <f t="shared" si="1"/>
        <v>，2572777</v>
      </c>
      <c r="I15" s="4" t="e">
        <f>VLOOKUP(A15,HOP!A:U,21,0)</f>
        <v>#N/A</v>
      </c>
      <c r="J15" s="4" t="s">
        <v>109</v>
      </c>
    </row>
    <row r="17" spans="4:4">
      <c r="D17" s="4">
        <f>SUM(D2:D16)</f>
        <v>2477</v>
      </c>
    </row>
    <row r="23" spans="1:1">
      <c r="A23" s="4" t="s">
        <v>110</v>
      </c>
    </row>
    <row r="24" spans="1:1">
      <c r="A24" s="4" t="s">
        <v>111</v>
      </c>
    </row>
    <row r="25" spans="1:1">
      <c r="A25" s="4" t="s">
        <v>112</v>
      </c>
    </row>
  </sheetData>
  <autoFilter ref="A1:XFD17">
    <filterColumn colId="3">
      <filters blank="1">
        <filter val="90"/>
        <filter val="150"/>
        <filter val="240"/>
        <filter val="41"/>
        <filter val="-72"/>
        <filter val="142"/>
        <filter val="592"/>
        <filter val="794"/>
        <filter val="46"/>
        <filter val="137"/>
        <filter val="2477"/>
        <filter val="268"/>
        <filter val="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21130973328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132</v>
      </c>
      <c r="G2" s="1" t="s">
        <v>136</v>
      </c>
      <c r="H2" s="1" t="s">
        <v>137</v>
      </c>
      <c r="I2" s="1" t="s">
        <v>138</v>
      </c>
      <c r="J2" s="1" t="s">
        <v>30</v>
      </c>
      <c r="K2" s="1" t="s">
        <v>139</v>
      </c>
      <c r="L2" s="1" t="s">
        <v>139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  <c r="V2" s="1" t="s">
        <v>148</v>
      </c>
    </row>
    <row r="3" s="1" customFormat="1" spans="1:22">
      <c r="A3" s="3">
        <v>21128133039</v>
      </c>
      <c r="B3" s="1" t="s">
        <v>132</v>
      </c>
      <c r="C3" s="1" t="s">
        <v>149</v>
      </c>
      <c r="D3" s="1" t="s">
        <v>150</v>
      </c>
      <c r="E3" s="1" t="s">
        <v>151</v>
      </c>
      <c r="F3" s="1" t="s">
        <v>132</v>
      </c>
      <c r="G3" s="1" t="s">
        <v>136</v>
      </c>
      <c r="H3" s="1" t="s">
        <v>137</v>
      </c>
      <c r="I3" s="1" t="s">
        <v>152</v>
      </c>
      <c r="J3" s="1" t="s">
        <v>30</v>
      </c>
      <c r="K3" s="1" t="s">
        <v>153</v>
      </c>
      <c r="L3" s="1" t="s">
        <v>153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154</v>
      </c>
      <c r="S3" s="1" t="s">
        <v>145</v>
      </c>
      <c r="T3" s="1" t="s">
        <v>146</v>
      </c>
      <c r="U3" s="1" t="s">
        <v>147</v>
      </c>
      <c r="V3" s="1" t="s">
        <v>155</v>
      </c>
    </row>
    <row r="4" s="1" customFormat="1" spans="1:22">
      <c r="A4" s="3">
        <v>21126649013</v>
      </c>
      <c r="B4" s="1" t="s">
        <v>132</v>
      </c>
      <c r="C4" s="1" t="s">
        <v>156</v>
      </c>
      <c r="D4" s="1" t="s">
        <v>157</v>
      </c>
      <c r="E4" s="1" t="s">
        <v>158</v>
      </c>
      <c r="F4" s="1" t="s">
        <v>132</v>
      </c>
      <c r="G4" s="1" t="s">
        <v>136</v>
      </c>
      <c r="H4" s="1" t="s">
        <v>137</v>
      </c>
      <c r="I4" s="1" t="s">
        <v>159</v>
      </c>
      <c r="J4" s="1" t="s">
        <v>30</v>
      </c>
      <c r="K4" s="1" t="s">
        <v>160</v>
      </c>
      <c r="L4" s="1" t="s">
        <v>160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161</v>
      </c>
      <c r="S4" s="1" t="s">
        <v>145</v>
      </c>
      <c r="T4" s="1" t="s">
        <v>146</v>
      </c>
      <c r="U4" s="1" t="s">
        <v>147</v>
      </c>
      <c r="V4" s="1" t="s">
        <v>155</v>
      </c>
    </row>
    <row r="5" s="1" customFormat="1" spans="1:22">
      <c r="A5" s="3">
        <v>21116222138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162</v>
      </c>
      <c r="G5" s="1" t="s">
        <v>136</v>
      </c>
      <c r="H5" s="1" t="s">
        <v>137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168</v>
      </c>
      <c r="S5" s="1" t="s">
        <v>145</v>
      </c>
      <c r="T5" s="1" t="s">
        <v>146</v>
      </c>
      <c r="U5" s="1" t="s">
        <v>147</v>
      </c>
      <c r="V5" s="1" t="s">
        <v>169</v>
      </c>
    </row>
    <row r="6" s="1" customFormat="1" spans="1:22">
      <c r="A6" s="3">
        <v>21105374963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170</v>
      </c>
      <c r="G6" s="1" t="s">
        <v>136</v>
      </c>
      <c r="H6" s="1" t="s">
        <v>137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176</v>
      </c>
      <c r="S6" s="1" t="s">
        <v>145</v>
      </c>
      <c r="T6" s="1" t="s">
        <v>146</v>
      </c>
      <c r="U6" s="1" t="s">
        <v>147</v>
      </c>
      <c r="V6" s="1" t="s">
        <v>177</v>
      </c>
    </row>
    <row r="7" s="1" customFormat="1" spans="1:22">
      <c r="A7" s="3">
        <v>21096072361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132</v>
      </c>
      <c r="G7" s="1" t="s">
        <v>136</v>
      </c>
      <c r="H7" s="1" t="s">
        <v>137</v>
      </c>
      <c r="I7" s="1" t="s">
        <v>182</v>
      </c>
      <c r="J7" s="1" t="s">
        <v>30</v>
      </c>
      <c r="K7" s="1" t="s">
        <v>183</v>
      </c>
      <c r="L7" s="1" t="s">
        <v>183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184</v>
      </c>
      <c r="S7" s="1" t="s">
        <v>145</v>
      </c>
      <c r="T7" s="1" t="s">
        <v>146</v>
      </c>
      <c r="U7" s="1" t="s">
        <v>147</v>
      </c>
      <c r="V7" s="1" t="s">
        <v>185</v>
      </c>
    </row>
    <row r="8" s="1" customFormat="1" spans="1:22">
      <c r="A8" s="3">
        <v>21041053339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178</v>
      </c>
      <c r="G8" s="1" t="s">
        <v>136</v>
      </c>
      <c r="H8" s="1" t="s">
        <v>137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192</v>
      </c>
      <c r="S8" s="1" t="s">
        <v>145</v>
      </c>
      <c r="T8" s="1" t="s">
        <v>146</v>
      </c>
      <c r="U8" s="1" t="s">
        <v>147</v>
      </c>
      <c r="V8" s="1" t="s">
        <v>185</v>
      </c>
    </row>
    <row r="9" s="1" customFormat="1" spans="1:22">
      <c r="A9" s="3">
        <v>21029684160</v>
      </c>
      <c r="B9" s="1" t="s">
        <v>193</v>
      </c>
      <c r="C9" s="1" t="s">
        <v>194</v>
      </c>
      <c r="D9" s="1" t="s">
        <v>195</v>
      </c>
      <c r="E9" s="1" t="s">
        <v>196</v>
      </c>
      <c r="F9" s="1" t="s">
        <v>178</v>
      </c>
      <c r="G9" s="1" t="s">
        <v>136</v>
      </c>
      <c r="H9" s="1" t="s">
        <v>137</v>
      </c>
      <c r="I9" s="1" t="s">
        <v>197</v>
      </c>
      <c r="J9" s="1" t="s">
        <v>30</v>
      </c>
      <c r="K9" s="1" t="s">
        <v>198</v>
      </c>
      <c r="L9" s="1" t="s">
        <v>198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199</v>
      </c>
      <c r="S9" s="1" t="s">
        <v>145</v>
      </c>
      <c r="T9" s="1" t="s">
        <v>146</v>
      </c>
      <c r="U9" s="1" t="s">
        <v>147</v>
      </c>
      <c r="V9" s="1" t="s">
        <v>185</v>
      </c>
    </row>
    <row r="10" s="1" customFormat="1" spans="1:22">
      <c r="A10" s="3">
        <v>18862622706</v>
      </c>
      <c r="B10" s="1" t="s">
        <v>200</v>
      </c>
      <c r="C10" s="1" t="s">
        <v>201</v>
      </c>
      <c r="D10" s="1" t="s">
        <v>202</v>
      </c>
      <c r="E10" s="1" t="s">
        <v>203</v>
      </c>
      <c r="F10" s="1" t="s">
        <v>132</v>
      </c>
      <c r="G10" s="1" t="s">
        <v>136</v>
      </c>
      <c r="H10" s="1" t="s">
        <v>137</v>
      </c>
      <c r="I10" s="1" t="s">
        <v>204</v>
      </c>
      <c r="J10" s="1" t="s">
        <v>30</v>
      </c>
      <c r="K10" s="1" t="s">
        <v>205</v>
      </c>
      <c r="L10" s="1" t="s">
        <v>205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206</v>
      </c>
      <c r="S10" s="1" t="s">
        <v>145</v>
      </c>
      <c r="T10" s="1" t="s">
        <v>146</v>
      </c>
      <c r="U10" s="1" t="s">
        <v>147</v>
      </c>
      <c r="V10" s="1" t="s">
        <v>207</v>
      </c>
    </row>
    <row r="11" s="1" customFormat="1" spans="1:22">
      <c r="A11" s="3">
        <v>17948205439</v>
      </c>
      <c r="B11" s="1" t="s">
        <v>208</v>
      </c>
      <c r="C11" s="1" t="s">
        <v>209</v>
      </c>
      <c r="D11" s="1" t="s">
        <v>210</v>
      </c>
      <c r="E11" s="1" t="s">
        <v>211</v>
      </c>
      <c r="F11" s="1" t="s">
        <v>178</v>
      </c>
      <c r="G11" s="1" t="s">
        <v>136</v>
      </c>
      <c r="H11" s="1" t="s">
        <v>137</v>
      </c>
      <c r="I11" s="1" t="s">
        <v>212</v>
      </c>
      <c r="J11" s="1" t="s">
        <v>30</v>
      </c>
      <c r="K11" s="1" t="s">
        <v>213</v>
      </c>
      <c r="L11" s="1" t="s">
        <v>213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214</v>
      </c>
      <c r="S11" s="1" t="s">
        <v>145</v>
      </c>
      <c r="T11" s="1" t="s">
        <v>146</v>
      </c>
      <c r="U11" s="1" t="s">
        <v>147</v>
      </c>
      <c r="V11" s="1" t="s">
        <v>215</v>
      </c>
    </row>
    <row r="12" s="1" customFormat="1" spans="1:22">
      <c r="A12" s="3">
        <v>17868691414</v>
      </c>
      <c r="B12" s="1" t="s">
        <v>216</v>
      </c>
      <c r="C12" s="1" t="s">
        <v>217</v>
      </c>
      <c r="D12" s="1" t="s">
        <v>218</v>
      </c>
      <c r="E12" s="1" t="s">
        <v>219</v>
      </c>
      <c r="F12" s="1" t="s">
        <v>132</v>
      </c>
      <c r="G12" s="1" t="s">
        <v>136</v>
      </c>
      <c r="H12" s="1" t="s">
        <v>137</v>
      </c>
      <c r="I12" s="1" t="s">
        <v>220</v>
      </c>
      <c r="J12" s="1" t="s">
        <v>30</v>
      </c>
      <c r="K12" s="1" t="s">
        <v>221</v>
      </c>
      <c r="L12" s="1" t="s">
        <v>221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222</v>
      </c>
      <c r="S12" s="1" t="s">
        <v>145</v>
      </c>
      <c r="T12" s="1" t="s">
        <v>146</v>
      </c>
      <c r="U12" s="1" t="s">
        <v>147</v>
      </c>
      <c r="V12" s="1" t="s">
        <v>223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2022-09-27T01:06:03Z</dcterms:created>
  <dcterms:modified xsi:type="dcterms:W3CDTF">2022-09-27T01:52:33Z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B8082EE6FA9C45139BACB318AAB843DE</vt:lpwstr>
  </property>
  <property fmtid="{D5CDD505-2E9C-101B-9397-08002B2CF9AE}" pid="3" name="KSOProductBuildVer">
    <vt:lpwstr>2052-11.1.0.12358</vt:lpwstr>
  </property>
</Properties>
</file>