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<sst xmlns="http://schemas.openxmlformats.org/spreadsheetml/2006/main" count="413" uniqueCount="166">
  <si>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</si>
  <si>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</si>
  <si>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</si>
  <si>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</si>
  <si>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</si>
  <si>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</si>
  <si>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</si>
  <si>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</si>
  <si>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</si>
  <si>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</si>
  <si>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</si>
  <si>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</si>
  <si>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</si>
  <si>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</si>
  <si>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</si>
  <si>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</si>
  <si>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</si>
  <si>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</si>
  <si>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</si>
  <si>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</si>
  <si>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</si>
  <si>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</si>
  <si>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</si>
  <si>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</si>
  <si>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</si>
  <si>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999218917102119	</t>
  </si>
  <si>
    <t>Ctrip</t>
  </si>
  <si>
    <t>正常</t>
  </si>
  <si>
    <t>[武汉]汉庭酒店(武汉光谷金融港北地铁站店)(93871521)</t>
  </si>
  <si>
    <t>双床房&lt;至多8间&gt;&lt;2人入住&gt;</t>
  </si>
  <si>
    <t>CNY</t>
  </si>
  <si>
    <t>冯燕</t>
  </si>
  <si>
    <t>CA13744220928CNY</t>
  </si>
  <si>
    <t>未提现</t>
  </si>
  <si>
    <t>携程开票</t>
  </si>
  <si>
    <t xml:space="preserve">2677589	</t>
  </si>
  <si>
    <t xml:space="preserve">R4302051094907373001	</t>
  </si>
  <si>
    <t xml:space="preserve">18928030873	</t>
  </si>
  <si>
    <t>[杭州]桔子酒店(杭州西湖虎跑路店)(80249184)</t>
  </si>
  <si>
    <t>精选大床房&lt;至多8间&gt;&lt;2人入住&gt;</t>
  </si>
  <si>
    <t>陆森</t>
  </si>
  <si>
    <t xml:space="preserve">	</t>
  </si>
  <si>
    <t xml:space="preserve">R3100084095248131001	</t>
  </si>
  <si>
    <t xml:space="preserve">999218944074644	</t>
  </si>
  <si>
    <t>[文安]文安郝力克希尔顿启缤精选酒店(83902247)</t>
  </si>
  <si>
    <t>王欣</t>
  </si>
  <si>
    <t xml:space="preserve">3303475881	</t>
  </si>
  <si>
    <t>取消</t>
  </si>
  <si>
    <t>过时取消</t>
  </si>
  <si>
    <t xml:space="preserve">18952174303	</t>
  </si>
  <si>
    <t>[迪拜]特科姆斯格内彻酒店(Signature 1 Hotel Tecom)(93871064)</t>
  </si>
  <si>
    <t>经典双床房&lt;至多8间&gt;&lt;2人入住&gt;</t>
  </si>
  <si>
    <t>Jawed/Faisal</t>
  </si>
  <si>
    <t xml:space="preserve">68621SE067156	</t>
  </si>
  <si>
    <t xml:space="preserve">999218952298943	</t>
  </si>
  <si>
    <t>[广州]广州珀丽酒店(76255406)</t>
  </si>
  <si>
    <t>豪华双床房&lt;至多8间&gt;&lt;2人入住&gt;</t>
  </si>
  <si>
    <t>罗远思</t>
  </si>
  <si>
    <t xml:space="preserve">18952470773	</t>
  </si>
  <si>
    <t>[台北]台北花园大酒店(Taipei Garden Hotel)(80941308)</t>
  </si>
  <si>
    <t>雅致双床房&lt;至多8间&gt;&lt;2人入住&gt;&lt;早餐&gt;</t>
  </si>
  <si>
    <t>HUNG/LINWEI</t>
  </si>
  <si>
    <t xml:space="preserve">18952899371	</t>
  </si>
  <si>
    <t>[长沙县]格林东方酒店(长沙县星沙螺丝塘地铁站店)(80248851)</t>
  </si>
  <si>
    <t>特色套房&lt;2人入住&gt;</t>
  </si>
  <si>
    <t>刘志雄,刘志雄预订</t>
  </si>
  <si>
    <t xml:space="preserve">(GRT)79402545;(GRT)79402546;	</t>
  </si>
  <si>
    <t xml:space="preserve">18953077696	</t>
  </si>
  <si>
    <t>[嘉义市]嘉义洄嘉居行旅(Back Home Hotel)(80942045)</t>
  </si>
  <si>
    <t>高级双床房&lt;至多8间&gt;&lt;2人入住&gt;</t>
  </si>
  <si>
    <t>WANG/TZUWEN</t>
  </si>
  <si>
    <t xml:space="preserve">18953178185	</t>
  </si>
  <si>
    <t>[大新]尚客优精选酒店(大新汽车站店)(92484346)</t>
  </si>
  <si>
    <t>特惠大床房&lt;至多8间&gt;&lt;2人入住&gt;</t>
  </si>
  <si>
    <t>唐诗欣</t>
  </si>
  <si>
    <t xml:space="preserve">(THK)YD02827220912144417332;	</t>
  </si>
  <si>
    <t xml:space="preserve">999218953797746	</t>
  </si>
  <si>
    <t>[涿鹿]尚客优连锁酒店(涿鹿桑干河大桥店)(80248108)</t>
  </si>
  <si>
    <t>特价房(无窗)&lt;至多8间&gt;&lt;2人入住&gt;</t>
  </si>
  <si>
    <t>何静</t>
  </si>
  <si>
    <t xml:space="preserve">(THK)YD03666220912185020727;	</t>
  </si>
  <si>
    <t xml:space="preserve">18026418870	</t>
  </si>
  <si>
    <t>调整</t>
  </si>
  <si>
    <t>[南京]全季酒店(南京总统府店)(93875333)</t>
  </si>
  <si>
    <t>高级大床房&lt;2人入住&gt;</t>
  </si>
  <si>
    <t>陈娇娇</t>
  </si>
  <si>
    <t xml:space="preserve">R2100027086702426001	</t>
  </si>
  <si>
    <t>，</t>
  </si>
  <si>
    <t>本期收回347元</t>
  </si>
  <si>
    <t xml:space="preserve"> 2875 CNY</t>
  </si>
  <si>
    <t>A220928092044481</t>
  </si>
  <si>
    <t>总计：2875元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</si>
  <si>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</si>
  <si>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</si>
  <si>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</si>
  <si>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</si>
  <si>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</si>
  <si>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</si>
  <si>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</si>
  <si>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</si>
  <si>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</si>
  <si>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</si>
  <si>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</si>
  <si>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</si>
  <si>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</si>
  <si>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</si>
  <si>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</si>
  <si>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</si>
  <si>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</si>
  <si>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</si>
  <si>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</si>
  <si>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2022-09-12</t>
  </si>
  <si>
    <t>2689032</t>
  </si>
  <si>
    <t>尚客优连锁酒店(涿鹿桑干河大桥店)</t>
  </si>
  <si>
    <t>2022-09-13</t>
  </si>
  <si>
    <t>退房日月结</t>
  </si>
  <si>
    <t>87.00</t>
  </si>
  <si>
    <t>RMB</t>
  </si>
  <si>
    <t>0</t>
  </si>
  <si>
    <t>0.00</t>
  </si>
  <si>
    <t>携程汇登国内直连</t>
  </si>
  <si>
    <t>01.011264</t>
  </si>
  <si>
    <t>2022-09-12 18:50:25</t>
  </si>
  <si>
    <t>否</t>
  </si>
  <si>
    <t>广州汇登信息科技有限公司</t>
  </si>
  <si>
    <t>直连</t>
  </si>
  <si>
    <t>中国</t>
  </si>
  <si>
    <t>2688728</t>
  </si>
  <si>
    <t>尚客优精选酒店(大新汽车站店)</t>
  </si>
  <si>
    <t>108.00</t>
  </si>
  <si>
    <t>2022-09-12 14:44:22</t>
  </si>
  <si>
    <t>2688669</t>
  </si>
  <si>
    <t>嘉义洄嘉居行旅</t>
  </si>
  <si>
    <t>WANG TZUWEN</t>
  </si>
  <si>
    <t>200.00</t>
  </si>
  <si>
    <t>2022-09-12 14:06:02</t>
  </si>
  <si>
    <t>2688601</t>
  </si>
  <si>
    <t>格林东方酒店(长沙县星沙螺丝塘地铁站店)</t>
  </si>
  <si>
    <t>688.00</t>
  </si>
  <si>
    <t>2022-09-12 13:02:12</t>
  </si>
  <si>
    <t>2688412</t>
  </si>
  <si>
    <t>台北花园大酒店</t>
  </si>
  <si>
    <t>HUNG LINWEI</t>
  </si>
  <si>
    <t>550.00</t>
  </si>
  <si>
    <t>2022-09-12 10:20:54</t>
  </si>
  <si>
    <t>2688211</t>
  </si>
  <si>
    <t>特科姆斯格内彻酒店</t>
  </si>
  <si>
    <t>Jawed Faisal</t>
  </si>
  <si>
    <t>241.00</t>
  </si>
  <si>
    <t>2022-09-12 04:21:34</t>
  </si>
  <si>
    <t>阿拉伯联合酋长国</t>
  </si>
  <si>
    <t>2022-09-09</t>
  </si>
  <si>
    <t>2684166</t>
  </si>
  <si>
    <t>文安郝力克希尔顿启缤精选酒店</t>
  </si>
  <si>
    <t>2022-09-09 08:31:28</t>
  </si>
  <si>
    <t>2022-09-07</t>
  </si>
  <si>
    <t>2681750</t>
  </si>
  <si>
    <t>桔子酒店(杭州西湖虎跑路店)</t>
  </si>
  <si>
    <t>264.00</t>
  </si>
  <si>
    <t>2022-09-07 09:48:53</t>
  </si>
  <si>
    <t>2022-09-03</t>
  </si>
  <si>
    <t>2677589</t>
  </si>
  <si>
    <t>汉庭酒店(武汉光谷金融港北地铁站店)</t>
  </si>
  <si>
    <t>2022-09-11</t>
  </si>
  <si>
    <t>390.00</t>
  </si>
  <si>
    <t>2022-09-03 11:09:39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</si>
</sst>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44815</v>
      </c>
      <c r="G2" s="6">
        <v>44817</v>
      </c>
      <c r="H2" s="4">
        <v>1</v>
      </c>
      <c r="I2" s="4">
        <v>2</v>
      </c>
      <c r="J2" s="4">
        <v>2</v>
      </c>
      <c r="K2" s="4" t="s">
        <v>30</v>
      </c>
      <c r="L2" s="4">
        <v>390</v>
      </c>
      <c r="M2" s="4">
        <v>390</v>
      </c>
      <c r="N2" s="4" t="s">
        <v>31</v>
      </c>
      <c r="O2" s="4" t="s">
        <v>32</v>
      </c>
      <c r="P2" s="4" t="s">
        <v>33</v>
      </c>
      <c r="Q2" s="4">
        <v>0</v>
      </c>
      <c r="R2" s="7">
        <v>44807</v>
      </c>
      <c r="S2" s="6">
        <v>44832</v>
      </c>
      <c r="T2" s="4" t="s">
        <v>34</v>
      </c>
      <c r="U2" s="4">
        <v>390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44816</v>
      </c>
      <c r="G3" s="6">
        <v>44817</v>
      </c>
      <c r="H3" s="4">
        <v>1</v>
      </c>
      <c r="I3" s="4">
        <v>1</v>
      </c>
      <c r="J3" s="4">
        <v>1</v>
      </c>
      <c r="K3" s="4" t="s">
        <v>30</v>
      </c>
      <c r="L3" s="4">
        <v>264</v>
      </c>
      <c r="M3" s="4">
        <v>264</v>
      </c>
      <c r="N3" s="4" t="s">
        <v>40</v>
      </c>
      <c r="O3" s="4" t="s">
        <v>32</v>
      </c>
      <c r="P3" s="4" t="s">
        <v>33</v>
      </c>
      <c r="Q3" s="4">
        <v>0</v>
      </c>
      <c r="R3" s="7">
        <v>44811</v>
      </c>
      <c r="S3" s="6">
        <v>44832</v>
      </c>
      <c r="T3" s="4" t="s">
        <v>34</v>
      </c>
      <c r="U3" s="4">
        <v>264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39</v>
      </c>
      <c r="F4" s="6">
        <v>44816</v>
      </c>
      <c r="G4" s="6">
        <v>44817</v>
      </c>
      <c r="H4" s="4">
        <v>1</v>
      </c>
      <c r="I4" s="4">
        <v>1</v>
      </c>
      <c r="J4" s="4">
        <v>1</v>
      </c>
      <c r="K4" s="4" t="s">
        <v>30</v>
      </c>
      <c r="L4" s="4">
        <v>404</v>
      </c>
      <c r="M4" s="4">
        <v>404</v>
      </c>
      <c r="N4" s="4" t="s">
        <v>45</v>
      </c>
      <c r="O4" s="4" t="s">
        <v>32</v>
      </c>
      <c r="P4" s="4" t="s">
        <v>33</v>
      </c>
      <c r="Q4" s="4">
        <v>0</v>
      </c>
      <c r="R4" s="7">
        <v>44813</v>
      </c>
      <c r="S4" s="6">
        <v>44832</v>
      </c>
      <c r="T4" s="4" t="s">
        <v>34</v>
      </c>
      <c r="U4" s="4">
        <v>404</v>
      </c>
      <c r="V4" s="4">
        <v>0</v>
      </c>
      <c r="W4" s="4">
        <v>0</v>
      </c>
      <c r="X4" s="4" t="s">
        <v>41</v>
      </c>
      <c r="Y4" s="4" t="s">
        <v>46</v>
      </c>
    </row>
    <row r="5" s="4" customFormat="1" spans="1:25">
      <c r="A5" s="4" t="s">
        <v>43</v>
      </c>
      <c r="B5" s="4" t="s">
        <v>26</v>
      </c>
      <c r="C5" s="4" t="s">
        <v>47</v>
      </c>
      <c r="D5" s="4" t="s">
        <v>44</v>
      </c>
      <c r="E5" s="4" t="s">
        <v>39</v>
      </c>
      <c r="F5" s="6">
        <v>44816</v>
      </c>
      <c r="G5" s="6">
        <v>44817</v>
      </c>
      <c r="H5" s="4">
        <v>1</v>
      </c>
      <c r="I5" s="4">
        <v>1</v>
      </c>
      <c r="J5" s="4">
        <v>1</v>
      </c>
      <c r="K5" s="4" t="s">
        <v>30</v>
      </c>
      <c r="L5" s="4">
        <v>-404</v>
      </c>
      <c r="M5" s="4">
        <v>-404</v>
      </c>
      <c r="N5" s="4" t="s">
        <v>45</v>
      </c>
      <c r="O5" s="4" t="s">
        <v>32</v>
      </c>
      <c r="P5" s="4" t="s">
        <v>33</v>
      </c>
      <c r="Q5" s="4">
        <v>0</v>
      </c>
      <c r="R5" s="7">
        <v>44813</v>
      </c>
      <c r="S5" s="6">
        <v>44832</v>
      </c>
      <c r="T5" s="4" t="s">
        <v>34</v>
      </c>
      <c r="U5" s="4">
        <v>-404</v>
      </c>
      <c r="V5" s="4">
        <v>0</v>
      </c>
      <c r="W5" s="4">
        <v>0</v>
      </c>
      <c r="X5" s="4" t="s">
        <v>41</v>
      </c>
      <c r="Y5" s="4" t="s">
        <v>46</v>
      </c>
    </row>
    <row r="6" s="4" customFormat="1" spans="1:25">
      <c r="A6" s="4" t="s">
        <v>43</v>
      </c>
      <c r="B6" s="4" t="s">
        <v>26</v>
      </c>
      <c r="C6" s="4" t="s">
        <v>48</v>
      </c>
      <c r="D6" s="4" t="s">
        <v>44</v>
      </c>
      <c r="E6" s="4" t="s">
        <v>39</v>
      </c>
      <c r="F6" s="6">
        <v>44816</v>
      </c>
      <c r="G6" s="6">
        <v>44817</v>
      </c>
      <c r="H6" s="4">
        <v>1</v>
      </c>
      <c r="I6" s="4">
        <v>1</v>
      </c>
      <c r="J6" s="4">
        <v>1</v>
      </c>
      <c r="K6" s="4" t="s">
        <v>30</v>
      </c>
      <c r="L6" s="4">
        <v>0</v>
      </c>
      <c r="M6" s="4">
        <v>0</v>
      </c>
      <c r="N6" s="4" t="s">
        <v>45</v>
      </c>
      <c r="O6" s="4" t="s">
        <v>32</v>
      </c>
      <c r="P6" s="4" t="s">
        <v>33</v>
      </c>
      <c r="Q6" s="4">
        <v>0</v>
      </c>
      <c r="R6" s="7">
        <v>44813</v>
      </c>
      <c r="S6" s="6">
        <v>44832</v>
      </c>
      <c r="T6" s="4" t="s">
        <v>34</v>
      </c>
      <c r="U6" s="4">
        <v>0</v>
      </c>
      <c r="V6" s="4">
        <v>0</v>
      </c>
      <c r="W6" s="4">
        <v>0</v>
      </c>
      <c r="X6" s="4" t="s">
        <v>41</v>
      </c>
      <c r="Y6" s="4" t="s">
        <v>46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44816</v>
      </c>
      <c r="G7" s="6">
        <v>44817</v>
      </c>
      <c r="H7" s="4">
        <v>1</v>
      </c>
      <c r="I7" s="4">
        <v>1</v>
      </c>
      <c r="J7" s="4">
        <v>1</v>
      </c>
      <c r="K7" s="4" t="s">
        <v>30</v>
      </c>
      <c r="L7" s="4">
        <v>241</v>
      </c>
      <c r="M7" s="4">
        <v>241</v>
      </c>
      <c r="N7" s="4" t="s">
        <v>52</v>
      </c>
      <c r="O7" s="4" t="s">
        <v>32</v>
      </c>
      <c r="P7" s="4" t="s">
        <v>33</v>
      </c>
      <c r="Q7" s="4">
        <v>0</v>
      </c>
      <c r="R7" s="7">
        <v>44816</v>
      </c>
      <c r="S7" s="6">
        <v>44832</v>
      </c>
      <c r="T7" s="4" t="s">
        <v>34</v>
      </c>
      <c r="U7" s="4">
        <v>241</v>
      </c>
      <c r="V7" s="4">
        <v>0</v>
      </c>
      <c r="W7" s="4">
        <v>0</v>
      </c>
      <c r="X7" s="4" t="s">
        <v>41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44816</v>
      </c>
      <c r="G8" s="6">
        <v>44817</v>
      </c>
      <c r="H8" s="4">
        <v>1</v>
      </c>
      <c r="I8" s="4">
        <v>1</v>
      </c>
      <c r="J8" s="4">
        <v>1</v>
      </c>
      <c r="K8" s="4" t="s">
        <v>30</v>
      </c>
      <c r="L8" s="4">
        <v>301</v>
      </c>
      <c r="M8" s="4">
        <v>301</v>
      </c>
      <c r="N8" s="4" t="s">
        <v>57</v>
      </c>
      <c r="O8" s="4" t="s">
        <v>32</v>
      </c>
      <c r="P8" s="4" t="s">
        <v>33</v>
      </c>
      <c r="Q8" s="4">
        <v>0</v>
      </c>
      <c r="R8" s="7">
        <v>44816</v>
      </c>
      <c r="S8" s="6">
        <v>44832</v>
      </c>
      <c r="T8" s="4" t="s">
        <v>34</v>
      </c>
      <c r="U8" s="4">
        <v>301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44816</v>
      </c>
      <c r="G9" s="6">
        <v>44817</v>
      </c>
      <c r="H9" s="4">
        <v>1</v>
      </c>
      <c r="I9" s="4">
        <v>1</v>
      </c>
      <c r="J9" s="4">
        <v>1</v>
      </c>
      <c r="K9" s="4" t="s">
        <v>30</v>
      </c>
      <c r="L9" s="4">
        <v>550</v>
      </c>
      <c r="M9" s="4">
        <v>550</v>
      </c>
      <c r="N9" s="4" t="s">
        <v>61</v>
      </c>
      <c r="O9" s="4" t="s">
        <v>32</v>
      </c>
      <c r="P9" s="4" t="s">
        <v>33</v>
      </c>
      <c r="Q9" s="4">
        <v>0</v>
      </c>
      <c r="R9" s="7">
        <v>44816</v>
      </c>
      <c r="S9" s="6">
        <v>44832</v>
      </c>
      <c r="T9" s="4" t="s">
        <v>34</v>
      </c>
      <c r="U9" s="4">
        <v>550</v>
      </c>
      <c r="V9" s="4">
        <v>0</v>
      </c>
      <c r="W9" s="4">
        <v>0</v>
      </c>
      <c r="X9" s="4" t="s">
        <v>41</v>
      </c>
      <c r="Y9" s="4" t="s">
        <v>41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44816</v>
      </c>
      <c r="G10" s="6">
        <v>44817</v>
      </c>
      <c r="H10" s="4">
        <v>2</v>
      </c>
      <c r="I10" s="4">
        <v>1</v>
      </c>
      <c r="J10" s="4">
        <v>2</v>
      </c>
      <c r="K10" s="4" t="s">
        <v>30</v>
      </c>
      <c r="L10" s="4">
        <v>688</v>
      </c>
      <c r="M10" s="4">
        <v>688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44816</v>
      </c>
      <c r="S10" s="6">
        <v>44832</v>
      </c>
      <c r="T10" s="4" t="s">
        <v>34</v>
      </c>
      <c r="U10" s="4">
        <v>688</v>
      </c>
      <c r="V10" s="4">
        <v>0</v>
      </c>
      <c r="W10" s="4">
        <v>0</v>
      </c>
      <c r="X10" s="4" t="s">
        <v>41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44816</v>
      </c>
      <c r="G11" s="6">
        <v>44817</v>
      </c>
      <c r="H11" s="4">
        <v>1</v>
      </c>
      <c r="I11" s="4">
        <v>1</v>
      </c>
      <c r="J11" s="4">
        <v>1</v>
      </c>
      <c r="K11" s="4" t="s">
        <v>30</v>
      </c>
      <c r="L11" s="4">
        <v>200</v>
      </c>
      <c r="M11" s="4">
        <v>200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44816</v>
      </c>
      <c r="S11" s="6">
        <v>44832</v>
      </c>
      <c r="T11" s="4" t="s">
        <v>34</v>
      </c>
      <c r="U11" s="4">
        <v>200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44816</v>
      </c>
      <c r="G12" s="6">
        <v>44817</v>
      </c>
      <c r="H12" s="4">
        <v>1</v>
      </c>
      <c r="I12" s="4">
        <v>1</v>
      </c>
      <c r="J12" s="4">
        <v>1</v>
      </c>
      <c r="K12" s="4" t="s">
        <v>30</v>
      </c>
      <c r="L12" s="4">
        <v>108</v>
      </c>
      <c r="M12" s="4">
        <v>108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44816</v>
      </c>
      <c r="S12" s="6">
        <v>44832</v>
      </c>
      <c r="T12" s="4" t="s">
        <v>34</v>
      </c>
      <c r="U12" s="4">
        <v>108</v>
      </c>
      <c r="V12" s="4">
        <v>0</v>
      </c>
      <c r="W12" s="4">
        <v>0</v>
      </c>
      <c r="X12" s="4" t="s">
        <v>41</v>
      </c>
      <c r="Y12" s="4" t="s">
        <v>75</v>
      </c>
    </row>
    <row r="13" s="4" customFormat="1" spans="1:25">
      <c r="A13" s="4" t="s">
        <v>54</v>
      </c>
      <c r="B13" s="4" t="s">
        <v>26</v>
      </c>
      <c r="C13" s="4" t="s">
        <v>47</v>
      </c>
      <c r="D13" s="4" t="s">
        <v>55</v>
      </c>
      <c r="E13" s="4" t="s">
        <v>56</v>
      </c>
      <c r="F13" s="6">
        <v>44816</v>
      </c>
      <c r="G13" s="6">
        <v>44817</v>
      </c>
      <c r="H13" s="4">
        <v>1</v>
      </c>
      <c r="I13" s="4">
        <v>1</v>
      </c>
      <c r="J13" s="4">
        <v>1</v>
      </c>
      <c r="K13" s="4" t="s">
        <v>30</v>
      </c>
      <c r="L13" s="4">
        <v>-301</v>
      </c>
      <c r="M13" s="4">
        <v>-301</v>
      </c>
      <c r="N13" s="4" t="s">
        <v>57</v>
      </c>
      <c r="O13" s="4" t="s">
        <v>32</v>
      </c>
      <c r="P13" s="4" t="s">
        <v>33</v>
      </c>
      <c r="Q13" s="4">
        <v>0</v>
      </c>
      <c r="R13" s="7">
        <v>44816</v>
      </c>
      <c r="S13" s="6">
        <v>44832</v>
      </c>
      <c r="T13" s="4" t="s">
        <v>34</v>
      </c>
      <c r="U13" s="4">
        <v>-301</v>
      </c>
      <c r="V13" s="4">
        <v>0</v>
      </c>
      <c r="W13" s="4">
        <v>0</v>
      </c>
      <c r="X13" s="4" t="s">
        <v>41</v>
      </c>
      <c r="Y13" s="4" t="s">
        <v>41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44816</v>
      </c>
      <c r="G14" s="6">
        <v>44817</v>
      </c>
      <c r="H14" s="4">
        <v>1</v>
      </c>
      <c r="I14" s="4">
        <v>1</v>
      </c>
      <c r="J14" s="4">
        <v>1</v>
      </c>
      <c r="K14" s="4" t="s">
        <v>30</v>
      </c>
      <c r="L14" s="4">
        <v>87</v>
      </c>
      <c r="M14" s="4">
        <v>87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44816</v>
      </c>
      <c r="S14" s="6">
        <v>44832</v>
      </c>
      <c r="T14" s="4" t="s">
        <v>34</v>
      </c>
      <c r="U14" s="4">
        <v>87</v>
      </c>
      <c r="V14" s="4">
        <v>0</v>
      </c>
      <c r="W14" s="4">
        <v>0</v>
      </c>
      <c r="X14" s="4" t="s">
        <v>41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82</v>
      </c>
      <c r="D15" s="4" t="s">
        <v>83</v>
      </c>
      <c r="E15" s="4" t="s">
        <v>84</v>
      </c>
      <c r="F15" s="6">
        <v>44719</v>
      </c>
      <c r="G15" s="6">
        <v>44720</v>
      </c>
      <c r="H15" s="4">
        <v>1</v>
      </c>
      <c r="I15" s="4">
        <v>1</v>
      </c>
      <c r="J15" s="4">
        <v>1</v>
      </c>
      <c r="K15" s="4" t="s">
        <v>30</v>
      </c>
      <c r="L15" s="4">
        <v>347</v>
      </c>
      <c r="M15" s="4">
        <v>347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44712.5001736111</v>
      </c>
      <c r="S15" s="6">
        <v>44832</v>
      </c>
      <c r="T15" s="4" t="s">
        <v>34</v>
      </c>
      <c r="U15" s="4">
        <v>347</v>
      </c>
      <c r="V15" s="4">
        <v>0</v>
      </c>
      <c r="W15" s="4">
        <v>0</v>
      </c>
      <c r="X15" s="4" t="s">
        <v>41</v>
      </c>
      <c r="Y15" s="4" t="s">
        <v>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9" sqref="A19:A2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999218917102119</v>
      </c>
      <c r="B2" s="6">
        <v>44815</v>
      </c>
      <c r="C2" s="6">
        <v>44817</v>
      </c>
      <c r="D2" s="4">
        <v>390</v>
      </c>
      <c r="E2" s="4" t="str">
        <f>VLOOKUP(A2,HOP!A:L,12,0)</f>
        <v>390.00</v>
      </c>
      <c r="F2" s="4" t="str">
        <f>VLOOKUP(A2,HOP!A:C,3,0)</f>
        <v>2677589</v>
      </c>
      <c r="G2" s="4">
        <f>D2-E2</f>
        <v>0</v>
      </c>
      <c r="H2" s="4" t="str">
        <f>$H$1&amp;F2</f>
        <v>，2677589</v>
      </c>
      <c r="I2" s="4" t="str">
        <f>VLOOKUP(A2,HOP!A:U,21,0)</f>
        <v>直连</v>
      </c>
    </row>
    <row r="3" s="4" customFormat="1" spans="1:9">
      <c r="A3" s="5">
        <v>18928030873</v>
      </c>
      <c r="B3" s="6">
        <v>44816</v>
      </c>
      <c r="C3" s="6">
        <v>44817</v>
      </c>
      <c r="D3" s="4">
        <v>264</v>
      </c>
      <c r="E3" s="4" t="str">
        <f>VLOOKUP(A3,HOP!A:L,12,0)</f>
        <v>264.00</v>
      </c>
      <c r="F3" s="4" t="str">
        <f>VLOOKUP(A3,HOP!A:C,3,0)</f>
        <v>2681750</v>
      </c>
      <c r="G3" s="4">
        <f t="shared" ref="G3:G12" si="0">D3-E3</f>
        <v>0</v>
      </c>
      <c r="H3" s="4" t="str">
        <f t="shared" ref="H3:H12" si="1">$H$1&amp;F3</f>
        <v>，2681750</v>
      </c>
      <c r="I3" s="4" t="str">
        <f>VLOOKUP(A3,HOP!A:U,21,0)</f>
        <v>直连</v>
      </c>
    </row>
    <row r="4" s="4" customFormat="1" hidden="1" spans="1:9">
      <c r="A4" s="5">
        <v>999218944074644</v>
      </c>
      <c r="B4" s="6">
        <v>44816</v>
      </c>
      <c r="C4" s="6">
        <v>44817</v>
      </c>
      <c r="D4" s="4">
        <v>0</v>
      </c>
      <c r="E4" s="4" t="str">
        <f>VLOOKUP(A4,HOP!A:L,12,0)</f>
        <v>0.00</v>
      </c>
      <c r="F4" s="4" t="str">
        <f>VLOOKUP(A4,HOP!A:C,3,0)</f>
        <v>2684166</v>
      </c>
      <c r="G4" s="4">
        <f t="shared" si="0"/>
        <v>0</v>
      </c>
      <c r="H4" s="4" t="str">
        <f t="shared" si="1"/>
        <v>，2684166</v>
      </c>
      <c r="I4" s="4" t="str">
        <f>VLOOKUP(A4,HOP!A:U,21,0)</f>
        <v>直连</v>
      </c>
    </row>
    <row r="5" s="4" customFormat="1" spans="1:9">
      <c r="A5" s="5">
        <v>18952174303</v>
      </c>
      <c r="B5" s="6">
        <v>44816</v>
      </c>
      <c r="C5" s="6">
        <v>44817</v>
      </c>
      <c r="D5" s="4">
        <v>241</v>
      </c>
      <c r="E5" s="4" t="str">
        <f>VLOOKUP(A5,HOP!A:L,12,0)</f>
        <v>241.00</v>
      </c>
      <c r="F5" s="4" t="str">
        <f>VLOOKUP(A5,HOP!A:C,3,0)</f>
        <v>2688211</v>
      </c>
      <c r="G5" s="4">
        <f t="shared" si="0"/>
        <v>0</v>
      </c>
      <c r="H5" s="4" t="str">
        <f t="shared" si="1"/>
        <v>，2688211</v>
      </c>
      <c r="I5" s="4" t="str">
        <f>VLOOKUP(A5,HOP!A:U,21,0)</f>
        <v>直连</v>
      </c>
    </row>
    <row r="6" s="4" customFormat="1" hidden="1" spans="1:9">
      <c r="A6" s="5">
        <v>999218952298943</v>
      </c>
      <c r="B6" s="6">
        <v>44816</v>
      </c>
      <c r="C6" s="6">
        <v>44817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18952470773</v>
      </c>
      <c r="B7" s="6">
        <v>44816</v>
      </c>
      <c r="C7" s="6">
        <v>44817</v>
      </c>
      <c r="D7" s="4">
        <v>550</v>
      </c>
      <c r="E7" s="4" t="str">
        <f>VLOOKUP(A7,HOP!A:L,12,0)</f>
        <v>550.00</v>
      </c>
      <c r="F7" s="4" t="str">
        <f>VLOOKUP(A7,HOP!A:C,3,0)</f>
        <v>2688412</v>
      </c>
      <c r="G7" s="4">
        <f t="shared" si="0"/>
        <v>0</v>
      </c>
      <c r="H7" s="4" t="str">
        <f t="shared" si="1"/>
        <v>，2688412</v>
      </c>
      <c r="I7" s="4" t="str">
        <f>VLOOKUP(A7,HOP!A:U,21,0)</f>
        <v>直连</v>
      </c>
    </row>
    <row r="8" s="4" customFormat="1" spans="1:9">
      <c r="A8" s="5">
        <v>18952899371</v>
      </c>
      <c r="B8" s="6">
        <v>44816</v>
      </c>
      <c r="C8" s="6">
        <v>44817</v>
      </c>
      <c r="D8" s="4">
        <v>688</v>
      </c>
      <c r="E8" s="4" t="str">
        <f>VLOOKUP(A8,HOP!A:L,12,0)</f>
        <v>688.00</v>
      </c>
      <c r="F8" s="4" t="str">
        <f>VLOOKUP(A8,HOP!A:C,3,0)</f>
        <v>2688601</v>
      </c>
      <c r="G8" s="4">
        <f t="shared" si="0"/>
        <v>0</v>
      </c>
      <c r="H8" s="4" t="str">
        <f t="shared" si="1"/>
        <v>，2688601</v>
      </c>
      <c r="I8" s="4" t="str">
        <f>VLOOKUP(A8,HOP!A:U,21,0)</f>
        <v>直连</v>
      </c>
    </row>
    <row r="9" s="4" customFormat="1" spans="1:9">
      <c r="A9" s="5">
        <v>18953077696</v>
      </c>
      <c r="B9" s="6">
        <v>44816</v>
      </c>
      <c r="C9" s="6">
        <v>44817</v>
      </c>
      <c r="D9" s="4">
        <v>200</v>
      </c>
      <c r="E9" s="4" t="str">
        <f>VLOOKUP(A9,HOP!A:L,12,0)</f>
        <v>200.00</v>
      </c>
      <c r="F9" s="4" t="str">
        <f>VLOOKUP(A9,HOP!A:C,3,0)</f>
        <v>2688669</v>
      </c>
      <c r="G9" s="4">
        <f t="shared" si="0"/>
        <v>0</v>
      </c>
      <c r="H9" s="4" t="str">
        <f t="shared" si="1"/>
        <v>，2688669</v>
      </c>
      <c r="I9" s="4" t="str">
        <f>VLOOKUP(A9,HOP!A:U,21,0)</f>
        <v>直连</v>
      </c>
    </row>
    <row r="10" s="4" customFormat="1" spans="1:9">
      <c r="A10" s="5">
        <v>18953178185</v>
      </c>
      <c r="B10" s="6">
        <v>44816</v>
      </c>
      <c r="C10" s="6">
        <v>44817</v>
      </c>
      <c r="D10" s="4">
        <v>108</v>
      </c>
      <c r="E10" s="4" t="str">
        <f>VLOOKUP(A10,HOP!A:L,12,0)</f>
        <v>108.00</v>
      </c>
      <c r="F10" s="4" t="str">
        <f>VLOOKUP(A10,HOP!A:C,3,0)</f>
        <v>2688728</v>
      </c>
      <c r="G10" s="4">
        <f t="shared" si="0"/>
        <v>0</v>
      </c>
      <c r="H10" s="4" t="str">
        <f t="shared" si="1"/>
        <v>，2688728</v>
      </c>
      <c r="I10" s="4" t="str">
        <f>VLOOKUP(A10,HOP!A:U,21,0)</f>
        <v>直连</v>
      </c>
    </row>
    <row r="11" s="4" customFormat="1" spans="1:9">
      <c r="A11" s="5">
        <v>999218953797746</v>
      </c>
      <c r="B11" s="6">
        <v>44816</v>
      </c>
      <c r="C11" s="6">
        <v>44817</v>
      </c>
      <c r="D11" s="4">
        <v>87</v>
      </c>
      <c r="E11" s="4" t="str">
        <f>VLOOKUP(A11,HOP!A:L,12,0)</f>
        <v>87.00</v>
      </c>
      <c r="F11" s="4" t="str">
        <f>VLOOKUP(A11,HOP!A:C,3,0)</f>
        <v>2689032</v>
      </c>
      <c r="G11" s="4">
        <f t="shared" si="0"/>
        <v>0</v>
      </c>
      <c r="H11" s="4" t="str">
        <f t="shared" si="1"/>
        <v>，2689032</v>
      </c>
      <c r="I11" s="4" t="str">
        <f>VLOOKUP(A11,HOP!A:U,21,0)</f>
        <v>直连</v>
      </c>
    </row>
    <row r="12" s="4" customFormat="1" spans="1:10">
      <c r="A12" s="5">
        <v>18026418870</v>
      </c>
      <c r="B12" s="6">
        <v>44719</v>
      </c>
      <c r="C12" s="6">
        <v>44720</v>
      </c>
      <c r="D12" s="4">
        <v>347</v>
      </c>
      <c r="E12" s="4" t="e">
        <f>VLOOKUP(A12,HOP!A:L,12,0)</f>
        <v>#N/A</v>
      </c>
      <c r="F12" s="4">
        <v>2570634</v>
      </c>
      <c r="G12" s="4" t="e">
        <f t="shared" si="0"/>
        <v>#N/A</v>
      </c>
      <c r="H12" s="4" t="str">
        <f t="shared" si="1"/>
        <v>，2570634</v>
      </c>
      <c r="I12" s="4" t="e">
        <f>VLOOKUP(A12,HOP!A:U,21,0)</f>
        <v>#N/A</v>
      </c>
      <c r="J12" s="4" t="s">
        <v>88</v>
      </c>
    </row>
    <row r="14" spans="4:4">
      <c r="D14" s="4">
        <f>SUM(D2:D13)</f>
        <v>2875</v>
      </c>
    </row>
    <row r="15" spans="4:4">
      <c r="D15" s="4" t="s">
        <v>89</v>
      </c>
    </row>
    <row r="19" spans="1:1">
      <c r="A19" s="4" t="s">
        <v>90</v>
      </c>
    </row>
    <row r="20" spans="1:1">
      <c r="A20" s="4" t="s">
        <v>91</v>
      </c>
    </row>
  </sheetData>
  <autoFilter ref="A1:X12">
    <filterColumn colId="3">
      <filters>
        <filter val="200"/>
        <filter val="390"/>
        <filter val="550"/>
        <filter val="241"/>
        <filter val="264"/>
        <filter val="87"/>
        <filter val="347"/>
        <filter val="108"/>
        <filter val="6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  <c r="U1" s="2" t="s">
        <v>109</v>
      </c>
      <c r="V1" s="2" t="s">
        <v>110</v>
      </c>
    </row>
    <row r="2" s="1" customFormat="1" spans="1:22">
      <c r="A2" s="3">
        <v>999218953797746</v>
      </c>
      <c r="B2" s="1" t="s">
        <v>111</v>
      </c>
      <c r="C2" s="1" t="s">
        <v>112</v>
      </c>
      <c r="D2" s="1" t="s">
        <v>113</v>
      </c>
      <c r="E2" s="1" t="s">
        <v>79</v>
      </c>
      <c r="F2" s="1" t="s">
        <v>111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18953178185</v>
      </c>
      <c r="B3" s="1" t="s">
        <v>111</v>
      </c>
      <c r="C3" s="1" t="s">
        <v>127</v>
      </c>
      <c r="D3" s="1" t="s">
        <v>128</v>
      </c>
      <c r="E3" s="1" t="s">
        <v>74</v>
      </c>
      <c r="F3" s="1" t="s">
        <v>111</v>
      </c>
      <c r="G3" s="1" t="s">
        <v>114</v>
      </c>
      <c r="H3" s="1" t="s">
        <v>115</v>
      </c>
      <c r="I3" s="1" t="s">
        <v>129</v>
      </c>
      <c r="J3" s="1" t="s">
        <v>117</v>
      </c>
      <c r="K3" s="1" t="s">
        <v>129</v>
      </c>
      <c r="L3" s="1" t="s">
        <v>129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130</v>
      </c>
      <c r="S3" s="1" t="s">
        <v>123</v>
      </c>
      <c r="T3" s="1" t="s">
        <v>124</v>
      </c>
      <c r="U3" s="1" t="s">
        <v>125</v>
      </c>
      <c r="V3" s="1" t="s">
        <v>126</v>
      </c>
    </row>
    <row r="4" s="1" customFormat="1" spans="1:22">
      <c r="A4" s="3">
        <v>18953077696</v>
      </c>
      <c r="B4" s="1" t="s">
        <v>111</v>
      </c>
      <c r="C4" s="1" t="s">
        <v>131</v>
      </c>
      <c r="D4" s="1" t="s">
        <v>132</v>
      </c>
      <c r="E4" s="1" t="s">
        <v>133</v>
      </c>
      <c r="F4" s="1" t="s">
        <v>111</v>
      </c>
      <c r="G4" s="1" t="s">
        <v>114</v>
      </c>
      <c r="H4" s="1" t="s">
        <v>115</v>
      </c>
      <c r="I4" s="1" t="s">
        <v>134</v>
      </c>
      <c r="J4" s="1" t="s">
        <v>117</v>
      </c>
      <c r="K4" s="1" t="s">
        <v>134</v>
      </c>
      <c r="L4" s="1" t="s">
        <v>134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135</v>
      </c>
      <c r="S4" s="1" t="s">
        <v>123</v>
      </c>
      <c r="T4" s="1" t="s">
        <v>124</v>
      </c>
      <c r="U4" s="1" t="s">
        <v>125</v>
      </c>
      <c r="V4" s="1" t="s">
        <v>126</v>
      </c>
    </row>
    <row r="5" s="1" customFormat="1" spans="1:22">
      <c r="A5" s="3">
        <v>18952899371</v>
      </c>
      <c r="B5" s="1" t="s">
        <v>111</v>
      </c>
      <c r="C5" s="1" t="s">
        <v>136</v>
      </c>
      <c r="D5" s="1" t="s">
        <v>137</v>
      </c>
      <c r="E5" s="1" t="s">
        <v>65</v>
      </c>
      <c r="F5" s="1" t="s">
        <v>111</v>
      </c>
      <c r="G5" s="1" t="s">
        <v>114</v>
      </c>
      <c r="H5" s="1" t="s">
        <v>115</v>
      </c>
      <c r="I5" s="1" t="s">
        <v>138</v>
      </c>
      <c r="J5" s="1" t="s">
        <v>117</v>
      </c>
      <c r="K5" s="1" t="s">
        <v>138</v>
      </c>
      <c r="L5" s="1" t="s">
        <v>138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139</v>
      </c>
      <c r="S5" s="1" t="s">
        <v>123</v>
      </c>
      <c r="T5" s="1" t="s">
        <v>124</v>
      </c>
      <c r="U5" s="1" t="s">
        <v>125</v>
      </c>
      <c r="V5" s="1" t="s">
        <v>126</v>
      </c>
    </row>
    <row r="6" s="1" customFormat="1" spans="1:22">
      <c r="A6" s="3">
        <v>18952470773</v>
      </c>
      <c r="B6" s="1" t="s">
        <v>111</v>
      </c>
      <c r="C6" s="1" t="s">
        <v>140</v>
      </c>
      <c r="D6" s="1" t="s">
        <v>141</v>
      </c>
      <c r="E6" s="1" t="s">
        <v>142</v>
      </c>
      <c r="F6" s="1" t="s">
        <v>111</v>
      </c>
      <c r="G6" s="1" t="s">
        <v>114</v>
      </c>
      <c r="H6" s="1" t="s">
        <v>115</v>
      </c>
      <c r="I6" s="1" t="s">
        <v>143</v>
      </c>
      <c r="J6" s="1" t="s">
        <v>117</v>
      </c>
      <c r="K6" s="1" t="s">
        <v>143</v>
      </c>
      <c r="L6" s="1" t="s">
        <v>143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144</v>
      </c>
      <c r="S6" s="1" t="s">
        <v>123</v>
      </c>
      <c r="T6" s="1" t="s">
        <v>124</v>
      </c>
      <c r="U6" s="1" t="s">
        <v>125</v>
      </c>
      <c r="V6" s="1" t="s">
        <v>126</v>
      </c>
    </row>
    <row r="7" s="1" customFormat="1" spans="1:22">
      <c r="A7" s="3">
        <v>18952174303</v>
      </c>
      <c r="B7" s="1" t="s">
        <v>111</v>
      </c>
      <c r="C7" s="1" t="s">
        <v>145</v>
      </c>
      <c r="D7" s="1" t="s">
        <v>146</v>
      </c>
      <c r="E7" s="1" t="s">
        <v>147</v>
      </c>
      <c r="F7" s="1" t="s">
        <v>111</v>
      </c>
      <c r="G7" s="1" t="s">
        <v>114</v>
      </c>
      <c r="H7" s="1" t="s">
        <v>115</v>
      </c>
      <c r="I7" s="1" t="s">
        <v>148</v>
      </c>
      <c r="J7" s="1" t="s">
        <v>117</v>
      </c>
      <c r="K7" s="1" t="s">
        <v>148</v>
      </c>
      <c r="L7" s="1" t="s">
        <v>148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149</v>
      </c>
      <c r="S7" s="1" t="s">
        <v>123</v>
      </c>
      <c r="T7" s="1" t="s">
        <v>124</v>
      </c>
      <c r="U7" s="1" t="s">
        <v>125</v>
      </c>
      <c r="V7" s="1" t="s">
        <v>150</v>
      </c>
    </row>
    <row r="8" s="1" customFormat="1" spans="1:22">
      <c r="A8" s="3">
        <v>999218944074644</v>
      </c>
      <c r="B8" s="1" t="s">
        <v>151</v>
      </c>
      <c r="C8" s="1" t="s">
        <v>152</v>
      </c>
      <c r="D8" s="1" t="s">
        <v>153</v>
      </c>
      <c r="E8" s="1" t="s">
        <v>45</v>
      </c>
      <c r="F8" s="1" t="s">
        <v>111</v>
      </c>
      <c r="G8" s="1" t="s">
        <v>114</v>
      </c>
      <c r="H8" s="1" t="s">
        <v>115</v>
      </c>
      <c r="I8" s="1" t="s">
        <v>119</v>
      </c>
      <c r="J8" s="1" t="s">
        <v>117</v>
      </c>
      <c r="K8" s="1" t="s">
        <v>119</v>
      </c>
      <c r="L8" s="1" t="s">
        <v>119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154</v>
      </c>
      <c r="S8" s="1" t="s">
        <v>123</v>
      </c>
      <c r="T8" s="1" t="s">
        <v>124</v>
      </c>
      <c r="U8" s="1" t="s">
        <v>125</v>
      </c>
      <c r="V8" s="1" t="s">
        <v>126</v>
      </c>
    </row>
    <row r="9" s="1" customFormat="1" spans="1:22">
      <c r="A9" s="3">
        <v>18928030873</v>
      </c>
      <c r="B9" s="1" t="s">
        <v>155</v>
      </c>
      <c r="C9" s="1" t="s">
        <v>156</v>
      </c>
      <c r="D9" s="1" t="s">
        <v>157</v>
      </c>
      <c r="E9" s="1" t="s">
        <v>40</v>
      </c>
      <c r="F9" s="1" t="s">
        <v>111</v>
      </c>
      <c r="G9" s="1" t="s">
        <v>114</v>
      </c>
      <c r="H9" s="1" t="s">
        <v>115</v>
      </c>
      <c r="I9" s="1" t="s">
        <v>158</v>
      </c>
      <c r="J9" s="1" t="s">
        <v>117</v>
      </c>
      <c r="K9" s="1" t="s">
        <v>158</v>
      </c>
      <c r="L9" s="1" t="s">
        <v>158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159</v>
      </c>
      <c r="S9" s="1" t="s">
        <v>123</v>
      </c>
      <c r="T9" s="1" t="s">
        <v>124</v>
      </c>
      <c r="U9" s="1" t="s">
        <v>125</v>
      </c>
      <c r="V9" s="1" t="s">
        <v>126</v>
      </c>
    </row>
    <row r="10" s="1" customFormat="1" spans="1:22">
      <c r="A10" s="3">
        <v>999218917102119</v>
      </c>
      <c r="B10" s="1" t="s">
        <v>160</v>
      </c>
      <c r="C10" s="1" t="s">
        <v>161</v>
      </c>
      <c r="D10" s="1" t="s">
        <v>162</v>
      </c>
      <c r="E10" s="1" t="s">
        <v>31</v>
      </c>
      <c r="F10" s="1" t="s">
        <v>163</v>
      </c>
      <c r="G10" s="1" t="s">
        <v>114</v>
      </c>
      <c r="H10" s="1" t="s">
        <v>115</v>
      </c>
      <c r="I10" s="1" t="s">
        <v>164</v>
      </c>
      <c r="J10" s="1" t="s">
        <v>117</v>
      </c>
      <c r="K10" s="1" t="s">
        <v>164</v>
      </c>
      <c r="L10" s="1" t="s">
        <v>164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165</v>
      </c>
      <c r="S10" s="1" t="s">
        <v>123</v>
      </c>
      <c r="T10" s="1" t="s">
        <v>124</v>
      </c>
      <c r="U10" s="1" t="s">
        <v>125</v>
      </c>
      <c r="V10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2022-09-28T01:07:16Z</dcterms:created>
  <dcterms:modified xsi:type="dcterms:W3CDTF">2022-09-28T01:20:59Z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FFCFA2FFA5274DC1ADF6EECB7207332A</vt:lpwstr>
  </property>
  <property fmtid="{D5CDD505-2E9C-101B-9397-08002B2CF9AE}" pid="3" name="KSOProductBuildVer">
    <vt:lpwstr>2052-11.1.0.12358</vt:lpwstr>
  </property>
</Properties>
</file>