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<sst xmlns="http://schemas.openxmlformats.org/spreadsheetml/2006/main" count="829" uniqueCount="248">
  <si>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</si>
  <si>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</si>
  <si>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</si>
  <si>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</si>
  <si>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</si>
  <si>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</si>
  <si>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</si>
  <si>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</si>
  <si>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</si>
  <si>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</si>
  <si>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</si>
  <si>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</si>
  <si>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</si>
  <si>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</si>
  <si>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</si>
  <si>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</si>
  <si>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</si>
  <si>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</si>
  <si>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</si>
  <si>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</si>
  <si>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</si>
  <si>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</si>
  <si>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</si>
  <si>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</si>
  <si>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</si>
  <si>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21131573495	</t>
  </si>
  <si>
    <t>Ctrip</t>
  </si>
  <si>
    <t>正常</t>
  </si>
  <si>
    <t>[佛山]佛山顺德碧桂园总部亚朵酒店(89920594)</t>
  </si>
  <si>
    <t>雅致大床房&lt;双人入住&gt;&lt;内宾&gt;&lt;预付&gt;&lt;单早&gt;</t>
  </si>
  <si>
    <t>CNY</t>
  </si>
  <si>
    <t>陈益育</t>
  </si>
  <si>
    <t>CA11323220928CNY</t>
  </si>
  <si>
    <t>未提现</t>
  </si>
  <si>
    <t>携程开票</t>
  </si>
  <si>
    <t xml:space="preserve">2705399	</t>
  </si>
  <si>
    <t xml:space="preserve">	</t>
  </si>
  <si>
    <t xml:space="preserve">999221132278302	</t>
  </si>
  <si>
    <t>[武汉]精途酒店(武汉中南财大店)(71581528)</t>
  </si>
  <si>
    <t>标准大床房&lt;双人入住&gt;&lt;内宾&gt;&lt;预付&gt;&lt;无早&gt;</t>
  </si>
  <si>
    <t>李鑫</t>
  </si>
  <si>
    <t xml:space="preserve">999221136778807	</t>
  </si>
  <si>
    <t>[武汉]城市便捷酒店(武汉光谷软件园店)(71581858)</t>
  </si>
  <si>
    <t>特惠大床房&lt;双人入住&gt;&lt;内宾&gt;&lt;预付&gt;&lt;无早&gt;</t>
  </si>
  <si>
    <t>魏振群</t>
  </si>
  <si>
    <t xml:space="preserve">2706356	</t>
  </si>
  <si>
    <t xml:space="preserve">21136941564	</t>
  </si>
  <si>
    <t>[西安]西安西京医院康复路地铁站亚朵酒店(85216221)</t>
  </si>
  <si>
    <t>马生</t>
  </si>
  <si>
    <t xml:space="preserve">21138102656	</t>
  </si>
  <si>
    <t>[武汉]城市便捷酒店(武汉吉庆街大智路地铁站店)(72840850)</t>
  </si>
  <si>
    <t>商务大床房&lt;双人入住&gt;&lt;内宾&gt;&lt;预付&gt;&lt;无早&gt;</t>
  </si>
  <si>
    <t>李波</t>
  </si>
  <si>
    <t xml:space="preserve">2706651	</t>
  </si>
  <si>
    <t xml:space="preserve">999221138607713	</t>
  </si>
  <si>
    <t>[秦皇岛]秦皇岛香玺海亚朵酒店(46261666)</t>
  </si>
  <si>
    <t>高级双床房&lt;双人入住&gt;&lt;内宾&gt;&lt;预付&gt;&lt;单早&gt;</t>
  </si>
  <si>
    <t>范万林</t>
  </si>
  <si>
    <t xml:space="preserve">21138698498	</t>
  </si>
  <si>
    <t>[佛山]城市便捷酒店（佛山狮山广场店）(71585326)</t>
  </si>
  <si>
    <t>标准双床房&lt;双人入住&gt;&lt;内宾&gt;&lt;预付&gt;&lt;双早&gt;</t>
  </si>
  <si>
    <t>张光锋</t>
  </si>
  <si>
    <t xml:space="preserve">21138714196	</t>
  </si>
  <si>
    <t>[武汉]城市便捷酒店(武汉汉口火车站地铁站店)(71632568)</t>
  </si>
  <si>
    <t>董娅芳</t>
  </si>
  <si>
    <t xml:space="preserve">2706783	</t>
  </si>
  <si>
    <t xml:space="preserve">21138798491	</t>
  </si>
  <si>
    <t>[钟山]城市便捷酒店（钟山汽车总站店）(72816238)</t>
  </si>
  <si>
    <t>陈坚</t>
  </si>
  <si>
    <t xml:space="preserve">999221140397038	</t>
  </si>
  <si>
    <t>[昆明]城市便捷酒店(昆明火车站店)(72814836)</t>
  </si>
  <si>
    <t>荆效标</t>
  </si>
  <si>
    <t xml:space="preserve">21140860053	</t>
  </si>
  <si>
    <t>[广州]城市便捷酒店(广州白云大道北地铁站白云堡店)(71584640)</t>
  </si>
  <si>
    <t>商务双床间&lt;双人入住&gt;&lt;内宾&gt;&lt;预付&gt;&lt;无早&gt;</t>
  </si>
  <si>
    <t>李盼</t>
  </si>
  <si>
    <t xml:space="preserve">2707266	</t>
  </si>
  <si>
    <t xml:space="preserve">21141015677	</t>
  </si>
  <si>
    <t>[南京]南京马群亚朵酒店(65109117)</t>
  </si>
  <si>
    <t>高级大床房&lt;双人入住&gt;&lt;内宾&gt;&lt;预付&gt;&lt;单早&gt;</t>
  </si>
  <si>
    <t>周松</t>
  </si>
  <si>
    <t xml:space="preserve">999221141131880	</t>
  </si>
  <si>
    <t>[海宁]海宁皮革城南关厢亚朵酒店(46275407)</t>
  </si>
  <si>
    <t>行政大床房&lt;双人入住&gt;&lt;内宾&gt;&lt;预付&gt;&lt;单早&gt;</t>
  </si>
  <si>
    <t>付凌江</t>
  </si>
  <si>
    <t xml:space="preserve">2707343	</t>
  </si>
  <si>
    <t xml:space="preserve">999221141259034	</t>
  </si>
  <si>
    <t>[昆明]城市便捷酒店（昆明高铁南站第七街区店）(72815433)</t>
  </si>
  <si>
    <t>张立恒</t>
  </si>
  <si>
    <t xml:space="preserve">21141593009	</t>
  </si>
  <si>
    <t>[湛江]柏曼酒店(湛江世贸大厦高铁站店)(71585430)</t>
  </si>
  <si>
    <t>特惠双床房&lt;双人入住&gt;&lt;内宾&gt;&lt;预付&gt;&lt;双早&gt;</t>
  </si>
  <si>
    <t>林明华</t>
  </si>
  <si>
    <t xml:space="preserve">2707430	</t>
  </si>
  <si>
    <t xml:space="preserve">21142548175	</t>
  </si>
  <si>
    <t>吕鹏程</t>
  </si>
  <si>
    <t xml:space="preserve">2707584	</t>
  </si>
  <si>
    <t xml:space="preserve">21142635011	</t>
  </si>
  <si>
    <t>[杭州]杭州滨江江陵路亚朵酒店(50197217)</t>
  </si>
  <si>
    <t>雅致双床房&lt;双人入住&gt;&lt;内宾&gt;&lt;预付&gt;&lt;单早&gt;</t>
  </si>
  <si>
    <t>戴家亮</t>
  </si>
  <si>
    <t xml:space="preserve">2707593	</t>
  </si>
  <si>
    <t xml:space="preserve">21143059576	</t>
  </si>
  <si>
    <t>[武汉]城市便捷酒店(武汉蔡甸广场店)(71632526)</t>
  </si>
  <si>
    <t>许高</t>
  </si>
  <si>
    <t xml:space="preserve">21143136605	</t>
  </si>
  <si>
    <t>[马鞍山]马鞍山东站亚朵酒店(89920108)</t>
  </si>
  <si>
    <t>几木双床房&lt;双人入住&gt;&lt;内宾&gt;&lt;预付&gt;&lt;单早&gt;</t>
  </si>
  <si>
    <t>张佳辉</t>
  </si>
  <si>
    <t>取消</t>
  </si>
  <si>
    <t xml:space="preserve">21143491965	</t>
  </si>
  <si>
    <t>[宜昌]城市便捷酒店(宜昌火车东站店)(71585065)</t>
  </si>
  <si>
    <t>豪华大床房&lt;双人入住&gt;&lt;内宾&gt;&lt;预付&gt;&lt;双早&gt;</t>
  </si>
  <si>
    <t>王满创,刘水庚</t>
  </si>
  <si>
    <t xml:space="preserve">21143589121	</t>
  </si>
  <si>
    <t>[常州]常州恐龙园亚朵酒店(46272704)</t>
  </si>
  <si>
    <t>邹云保</t>
  </si>
  <si>
    <t xml:space="preserve">21143596201	</t>
  </si>
  <si>
    <t>张智营</t>
  </si>
  <si>
    <t xml:space="preserve">2707760	</t>
  </si>
  <si>
    <t xml:space="preserve">21143647118	</t>
  </si>
  <si>
    <t>[昆明]宜尚酒店(昆明东风东路大树营地铁站店)(71584072)</t>
  </si>
  <si>
    <t>王云凤</t>
  </si>
  <si>
    <t xml:space="preserve">21143835388	</t>
  </si>
  <si>
    <t>精选大床房&lt;双人入住&gt;&lt;内宾&gt;&lt;预付&gt;&lt;无早&gt;</t>
  </si>
  <si>
    <t>付裕</t>
  </si>
  <si>
    <t>，</t>
  </si>
  <si>
    <t>A220928103816481</t>
  </si>
  <si>
    <t>CNY / HKD 当前参考汇率: 1.087585901</t>
  </si>
  <si>
    <t>总计：5872.32 CNY/
6386.65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</si>
  <si>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</si>
  <si>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</si>
  <si>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</si>
  <si>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</si>
  <si>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</si>
  <si>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</si>
  <si>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</si>
  <si>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</si>
  <si>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</si>
  <si>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</si>
  <si>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</si>
  <si>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</si>
  <si>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</si>
  <si>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</si>
  <si>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</si>
  <si>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</si>
  <si>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</si>
  <si>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</si>
  <si>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</si>
  <si>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2022-09-24</t>
  </si>
  <si>
    <t>2707798</t>
  </si>
  <si>
    <t>城市便捷酒店(广州白云大道北地铁站白云堡店)</t>
  </si>
  <si>
    <t>2022-09-25</t>
  </si>
  <si>
    <t>退房日月结</t>
  </si>
  <si>
    <t>252.15</t>
  </si>
  <si>
    <t>RMB</t>
  </si>
  <si>
    <t>0</t>
  </si>
  <si>
    <t>0.00</t>
  </si>
  <si>
    <t>携程汇智国内直连</t>
  </si>
  <si>
    <t>1861</t>
  </si>
  <si>
    <t>2022-09-24 23:22:07</t>
  </si>
  <si>
    <t>否</t>
  </si>
  <si>
    <t>汇智国际旅游发展有限公司</t>
  </si>
  <si>
    <t>直连</t>
  </si>
  <si>
    <t>中国</t>
  </si>
  <si>
    <t>2707765</t>
  </si>
  <si>
    <t>宜尚酒店(昆明东风东路大树营地铁站店)</t>
  </si>
  <si>
    <t>191.68</t>
  </si>
  <si>
    <t>2022-09-24 22:53:37</t>
  </si>
  <si>
    <t>2707759</t>
  </si>
  <si>
    <t>常州恐龙园亚朵酒店</t>
  </si>
  <si>
    <t>354.06</t>
  </si>
  <si>
    <t>2022-09-24 22:45:25</t>
  </si>
  <si>
    <t>2707741</t>
  </si>
  <si>
    <t>城市便捷酒店(宜昌火车东站店)</t>
  </si>
  <si>
    <t>510.44</t>
  </si>
  <si>
    <t>2022-09-24 22:31:58</t>
  </si>
  <si>
    <t>2707673</t>
  </si>
  <si>
    <t>马鞍山东站亚朵酒店</t>
  </si>
  <si>
    <t>362.69</t>
  </si>
  <si>
    <t>2022-09-24 21:45:03</t>
  </si>
  <si>
    <t>2707660</t>
  </si>
  <si>
    <t>城市便捷酒店(武汉蔡甸广场店)</t>
  </si>
  <si>
    <t>172.20</t>
  </si>
  <si>
    <t>2022-09-24 21:35:05</t>
  </si>
  <si>
    <t>2707593</t>
  </si>
  <si>
    <t>杭州滨江江陵路亚朵酒店</t>
  </si>
  <si>
    <t>345.42</t>
  </si>
  <si>
    <t>2022-09-24 20:52:17</t>
  </si>
  <si>
    <t>2707430</t>
  </si>
  <si>
    <t>柏曼酒店湛江世贸大厦高铁站店</t>
  </si>
  <si>
    <t>175.28</t>
  </si>
  <si>
    <t>2022-09-24 18:47:07</t>
  </si>
  <si>
    <t>2707379</t>
  </si>
  <si>
    <t>城市便捷酒店（昆明高铁南站第七街区店）</t>
  </si>
  <si>
    <t>160.92</t>
  </si>
  <si>
    <t>2022-09-24 18:03:03</t>
  </si>
  <si>
    <t>2707343</t>
  </si>
  <si>
    <t>海宁皮革城南关厢亚朵酒店</t>
  </si>
  <si>
    <t>311.84</t>
  </si>
  <si>
    <t>2022-09-24 17:46:22</t>
  </si>
  <si>
    <t>2707310</t>
  </si>
  <si>
    <t>南京马群亚朵酒店</t>
  </si>
  <si>
    <t>2022-09-24 17:31:09</t>
  </si>
  <si>
    <t>2707266</t>
  </si>
  <si>
    <t>237.80</t>
  </si>
  <si>
    <t>2022-09-24 17:10:45</t>
  </si>
  <si>
    <t>2707137</t>
  </si>
  <si>
    <t>城市便捷酒店(昆明火车站店)</t>
  </si>
  <si>
    <t>130.18</t>
  </si>
  <si>
    <t>2022-09-24 16:07:33</t>
  </si>
  <si>
    <t>2706803</t>
  </si>
  <si>
    <t>城市便捷酒店（钟山汽车总站店）</t>
  </si>
  <si>
    <t>142.48</t>
  </si>
  <si>
    <t>2022-09-24 13:02:08</t>
  </si>
  <si>
    <t>2706783</t>
  </si>
  <si>
    <t>城市便捷酒店(武汉汉口火车站地铁站店)</t>
  </si>
  <si>
    <t>152.72</t>
  </si>
  <si>
    <t>2022-09-24 12:52:09</t>
  </si>
  <si>
    <t>2706780</t>
  </si>
  <si>
    <t>城市便捷酒店（佛山狮山广场店）</t>
  </si>
  <si>
    <t>195.78</t>
  </si>
  <si>
    <t>2022-09-24 12:50:15</t>
  </si>
  <si>
    <t>2706759</t>
  </si>
  <si>
    <t>秦皇岛香玺海亚朵酒店</t>
  </si>
  <si>
    <t>320.47</t>
  </si>
  <si>
    <t>2022-09-24 12:39:28</t>
  </si>
  <si>
    <t>2706651</t>
  </si>
  <si>
    <t>城市便捷酒店(武汉吉庆街大智路地铁站店)</t>
  </si>
  <si>
    <t>198.85</t>
  </si>
  <si>
    <t>2022-09-24 11:40:17</t>
  </si>
  <si>
    <t>2706388</t>
  </si>
  <si>
    <t>西安西京医院康复路地铁站亚朵酒店</t>
  </si>
  <si>
    <t>269.62</t>
  </si>
  <si>
    <t>2022-09-24 08:52:19</t>
  </si>
  <si>
    <t>2706356</t>
  </si>
  <si>
    <t>城市便捷酒店(武汉光谷软件园店)</t>
  </si>
  <si>
    <t>181.42</t>
  </si>
  <si>
    <t>2022-09-24 08:21:22</t>
  </si>
  <si>
    <t>2022-09-23</t>
  </si>
  <si>
    <t>2705537</t>
  </si>
  <si>
    <t>精途酒店(武汉中南财大店)</t>
  </si>
  <si>
    <t>289.04</t>
  </si>
  <si>
    <t>2022-09-23 18:06:56</t>
  </si>
  <si>
    <t>2705399</t>
  </si>
  <si>
    <t>佛山顺德碧桂园总部亚朵酒店</t>
  </si>
  <si>
    <t>571.86</t>
  </si>
  <si>
    <t>2022-09-23 16:59:17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</si>
</sst>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12</xdr:col>
      <xdr:colOff>352425</xdr:colOff>
      <xdr:row>74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00900"/>
          <a:ext cx="90678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44829</v>
      </c>
      <c r="H2" s="4">
        <v>1</v>
      </c>
      <c r="I2" s="4">
        <v>2</v>
      </c>
      <c r="J2" s="4">
        <v>2</v>
      </c>
      <c r="K2" s="4" t="s">
        <v>30</v>
      </c>
      <c r="L2" s="4">
        <v>571.86</v>
      </c>
      <c r="M2" s="4">
        <v>571.86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44827</v>
      </c>
      <c r="S2" s="6">
        <v>44832</v>
      </c>
      <c r="T2" s="4" t="s">
        <v>34</v>
      </c>
      <c r="U2" s="4">
        <v>571.86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44827</v>
      </c>
      <c r="G3" s="6">
        <v>44829</v>
      </c>
      <c r="H3" s="4">
        <v>1</v>
      </c>
      <c r="I3" s="4">
        <v>2</v>
      </c>
      <c r="J3" s="4">
        <v>2</v>
      </c>
      <c r="K3" s="4" t="s">
        <v>30</v>
      </c>
      <c r="L3" s="4">
        <v>289.04</v>
      </c>
      <c r="M3" s="4">
        <v>289.04</v>
      </c>
      <c r="N3" s="4" t="s">
        <v>40</v>
      </c>
      <c r="O3" s="4" t="s">
        <v>32</v>
      </c>
      <c r="P3" s="4" t="s">
        <v>33</v>
      </c>
      <c r="Q3" s="4">
        <v>0</v>
      </c>
      <c r="R3" s="7">
        <v>44827</v>
      </c>
      <c r="S3" s="6">
        <v>44832</v>
      </c>
      <c r="T3" s="4" t="s">
        <v>34</v>
      </c>
      <c r="U3" s="4">
        <v>289.04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44828</v>
      </c>
      <c r="G4" s="6">
        <v>44829</v>
      </c>
      <c r="H4" s="4">
        <v>1</v>
      </c>
      <c r="I4" s="4">
        <v>1</v>
      </c>
      <c r="J4" s="4">
        <v>1</v>
      </c>
      <c r="K4" s="4" t="s">
        <v>30</v>
      </c>
      <c r="L4" s="4">
        <v>181.42</v>
      </c>
      <c r="M4" s="4">
        <v>181.42</v>
      </c>
      <c r="N4" s="4" t="s">
        <v>44</v>
      </c>
      <c r="O4" s="4" t="s">
        <v>32</v>
      </c>
      <c r="P4" s="4" t="s">
        <v>33</v>
      </c>
      <c r="Q4" s="4">
        <v>0</v>
      </c>
      <c r="R4" s="7">
        <v>44828</v>
      </c>
      <c r="S4" s="6">
        <v>44832</v>
      </c>
      <c r="T4" s="4" t="s">
        <v>34</v>
      </c>
      <c r="U4" s="4">
        <v>181.42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29</v>
      </c>
      <c r="F5" s="6">
        <v>44828</v>
      </c>
      <c r="G5" s="6">
        <v>44829</v>
      </c>
      <c r="H5" s="4">
        <v>1</v>
      </c>
      <c r="I5" s="4">
        <v>1</v>
      </c>
      <c r="J5" s="4">
        <v>1</v>
      </c>
      <c r="K5" s="4" t="s">
        <v>30</v>
      </c>
      <c r="L5" s="4">
        <v>269.62</v>
      </c>
      <c r="M5" s="4">
        <v>269.62</v>
      </c>
      <c r="N5" s="4" t="s">
        <v>48</v>
      </c>
      <c r="O5" s="4" t="s">
        <v>32</v>
      </c>
      <c r="P5" s="4" t="s">
        <v>33</v>
      </c>
      <c r="Q5" s="4">
        <v>0</v>
      </c>
      <c r="R5" s="7">
        <v>44828</v>
      </c>
      <c r="S5" s="6">
        <v>44832</v>
      </c>
      <c r="T5" s="4" t="s">
        <v>34</v>
      </c>
      <c r="U5" s="4">
        <v>269.62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44828</v>
      </c>
      <c r="G6" s="6">
        <v>44829</v>
      </c>
      <c r="H6" s="4">
        <v>1</v>
      </c>
      <c r="I6" s="4">
        <v>1</v>
      </c>
      <c r="J6" s="4">
        <v>1</v>
      </c>
      <c r="K6" s="4" t="s">
        <v>30</v>
      </c>
      <c r="L6" s="4">
        <v>198.85</v>
      </c>
      <c r="M6" s="4">
        <v>198.85</v>
      </c>
      <c r="N6" s="4" t="s">
        <v>52</v>
      </c>
      <c r="O6" s="4" t="s">
        <v>32</v>
      </c>
      <c r="P6" s="4" t="s">
        <v>33</v>
      </c>
      <c r="Q6" s="4">
        <v>0</v>
      </c>
      <c r="R6" s="7">
        <v>44828</v>
      </c>
      <c r="S6" s="6">
        <v>44832</v>
      </c>
      <c r="T6" s="4" t="s">
        <v>34</v>
      </c>
      <c r="U6" s="4">
        <v>198.85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44828</v>
      </c>
      <c r="G7" s="6">
        <v>44829</v>
      </c>
      <c r="H7" s="4">
        <v>1</v>
      </c>
      <c r="I7" s="4">
        <v>1</v>
      </c>
      <c r="J7" s="4">
        <v>1</v>
      </c>
      <c r="K7" s="4" t="s">
        <v>30</v>
      </c>
      <c r="L7" s="4">
        <v>320.47</v>
      </c>
      <c r="M7" s="4">
        <v>320.47</v>
      </c>
      <c r="N7" s="4" t="s">
        <v>57</v>
      </c>
      <c r="O7" s="4" t="s">
        <v>32</v>
      </c>
      <c r="P7" s="4" t="s">
        <v>33</v>
      </c>
      <c r="Q7" s="4">
        <v>0</v>
      </c>
      <c r="R7" s="7">
        <v>44828</v>
      </c>
      <c r="S7" s="6">
        <v>44832</v>
      </c>
      <c r="T7" s="4" t="s">
        <v>34</v>
      </c>
      <c r="U7" s="4">
        <v>320.47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44828</v>
      </c>
      <c r="G8" s="6">
        <v>44829</v>
      </c>
      <c r="H8" s="4">
        <v>1</v>
      </c>
      <c r="I8" s="4">
        <v>1</v>
      </c>
      <c r="J8" s="4">
        <v>1</v>
      </c>
      <c r="K8" s="4" t="s">
        <v>30</v>
      </c>
      <c r="L8" s="4">
        <v>195.78</v>
      </c>
      <c r="M8" s="4">
        <v>195.78</v>
      </c>
      <c r="N8" s="4" t="s">
        <v>61</v>
      </c>
      <c r="O8" s="4" t="s">
        <v>32</v>
      </c>
      <c r="P8" s="4" t="s">
        <v>33</v>
      </c>
      <c r="Q8" s="4">
        <v>0</v>
      </c>
      <c r="R8" s="7">
        <v>44828</v>
      </c>
      <c r="S8" s="6">
        <v>44832</v>
      </c>
      <c r="T8" s="4" t="s">
        <v>34</v>
      </c>
      <c r="U8" s="4">
        <v>195.78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43</v>
      </c>
      <c r="F9" s="6">
        <v>44828</v>
      </c>
      <c r="G9" s="6">
        <v>44829</v>
      </c>
      <c r="H9" s="4">
        <v>1</v>
      </c>
      <c r="I9" s="4">
        <v>1</v>
      </c>
      <c r="J9" s="4">
        <v>1</v>
      </c>
      <c r="K9" s="4" t="s">
        <v>30</v>
      </c>
      <c r="L9" s="4">
        <v>152.72</v>
      </c>
      <c r="M9" s="4">
        <v>152.72</v>
      </c>
      <c r="N9" s="4" t="s">
        <v>64</v>
      </c>
      <c r="O9" s="4" t="s">
        <v>32</v>
      </c>
      <c r="P9" s="4" t="s">
        <v>33</v>
      </c>
      <c r="Q9" s="4">
        <v>0</v>
      </c>
      <c r="R9" s="7">
        <v>44828</v>
      </c>
      <c r="S9" s="6">
        <v>44832</v>
      </c>
      <c r="T9" s="4" t="s">
        <v>34</v>
      </c>
      <c r="U9" s="4">
        <v>152.72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43</v>
      </c>
      <c r="F10" s="6">
        <v>44828</v>
      </c>
      <c r="G10" s="6">
        <v>44829</v>
      </c>
      <c r="H10" s="4">
        <v>1</v>
      </c>
      <c r="I10" s="4">
        <v>1</v>
      </c>
      <c r="J10" s="4">
        <v>1</v>
      </c>
      <c r="K10" s="4" t="s">
        <v>30</v>
      </c>
      <c r="L10" s="4">
        <v>142.48</v>
      </c>
      <c r="M10" s="4">
        <v>142.48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44828</v>
      </c>
      <c r="S10" s="6">
        <v>44832</v>
      </c>
      <c r="T10" s="4" t="s">
        <v>34</v>
      </c>
      <c r="U10" s="4">
        <v>142.48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39</v>
      </c>
      <c r="F11" s="6">
        <v>44828</v>
      </c>
      <c r="G11" s="6">
        <v>44829</v>
      </c>
      <c r="H11" s="4">
        <v>1</v>
      </c>
      <c r="I11" s="4">
        <v>1</v>
      </c>
      <c r="J11" s="4">
        <v>1</v>
      </c>
      <c r="K11" s="4" t="s">
        <v>30</v>
      </c>
      <c r="L11" s="4">
        <v>130.18</v>
      </c>
      <c r="M11" s="4">
        <v>130.18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44828</v>
      </c>
      <c r="S11" s="6">
        <v>44832</v>
      </c>
      <c r="T11" s="4" t="s">
        <v>34</v>
      </c>
      <c r="U11" s="4">
        <v>130.18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44828</v>
      </c>
      <c r="G12" s="6">
        <v>44829</v>
      </c>
      <c r="H12" s="4">
        <v>1</v>
      </c>
      <c r="I12" s="4">
        <v>1</v>
      </c>
      <c r="J12" s="4">
        <v>1</v>
      </c>
      <c r="K12" s="4" t="s">
        <v>30</v>
      </c>
      <c r="L12" s="4">
        <v>237.8</v>
      </c>
      <c r="M12" s="4">
        <v>237.8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44828</v>
      </c>
      <c r="S12" s="6">
        <v>44832</v>
      </c>
      <c r="T12" s="4" t="s">
        <v>34</v>
      </c>
      <c r="U12" s="4">
        <v>237.8</v>
      </c>
      <c r="V12" s="4">
        <v>0</v>
      </c>
      <c r="W12" s="4">
        <v>0</v>
      </c>
      <c r="X12" s="4" t="s">
        <v>76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44828</v>
      </c>
      <c r="G13" s="6">
        <v>44829</v>
      </c>
      <c r="H13" s="4">
        <v>1</v>
      </c>
      <c r="I13" s="4">
        <v>1</v>
      </c>
      <c r="J13" s="4">
        <v>1</v>
      </c>
      <c r="K13" s="4" t="s">
        <v>30</v>
      </c>
      <c r="L13" s="4">
        <v>345.42</v>
      </c>
      <c r="M13" s="4">
        <v>345.42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44828</v>
      </c>
      <c r="S13" s="6">
        <v>44832</v>
      </c>
      <c r="T13" s="4" t="s">
        <v>34</v>
      </c>
      <c r="U13" s="4">
        <v>345.42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44828</v>
      </c>
      <c r="G14" s="6">
        <v>44829</v>
      </c>
      <c r="H14" s="4">
        <v>1</v>
      </c>
      <c r="I14" s="4">
        <v>1</v>
      </c>
      <c r="J14" s="4">
        <v>1</v>
      </c>
      <c r="K14" s="4" t="s">
        <v>30</v>
      </c>
      <c r="L14" s="4">
        <v>311.84</v>
      </c>
      <c r="M14" s="4">
        <v>311.84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44828</v>
      </c>
      <c r="S14" s="6">
        <v>44832</v>
      </c>
      <c r="T14" s="4" t="s">
        <v>34</v>
      </c>
      <c r="U14" s="4">
        <v>311.84</v>
      </c>
      <c r="V14" s="4">
        <v>0</v>
      </c>
      <c r="W14" s="4">
        <v>0</v>
      </c>
      <c r="X14" s="4" t="s">
        <v>85</v>
      </c>
      <c r="Y14" s="4" t="s">
        <v>36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51</v>
      </c>
      <c r="F15" s="6">
        <v>44828</v>
      </c>
      <c r="G15" s="6">
        <v>44829</v>
      </c>
      <c r="H15" s="4">
        <v>1</v>
      </c>
      <c r="I15" s="4">
        <v>1</v>
      </c>
      <c r="J15" s="4">
        <v>1</v>
      </c>
      <c r="K15" s="4" t="s">
        <v>30</v>
      </c>
      <c r="L15" s="4">
        <v>160.92</v>
      </c>
      <c r="M15" s="4">
        <v>160.92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44828</v>
      </c>
      <c r="S15" s="6">
        <v>44832</v>
      </c>
      <c r="T15" s="4" t="s">
        <v>34</v>
      </c>
      <c r="U15" s="4">
        <v>160.92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44828</v>
      </c>
      <c r="G16" s="6">
        <v>44829</v>
      </c>
      <c r="H16" s="4">
        <v>1</v>
      </c>
      <c r="I16" s="4">
        <v>1</v>
      </c>
      <c r="J16" s="4">
        <v>1</v>
      </c>
      <c r="K16" s="4" t="s">
        <v>30</v>
      </c>
      <c r="L16" s="4">
        <v>175.28</v>
      </c>
      <c r="M16" s="4">
        <v>175.28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44828</v>
      </c>
      <c r="S16" s="6">
        <v>44832</v>
      </c>
      <c r="T16" s="4" t="s">
        <v>34</v>
      </c>
      <c r="U16" s="4">
        <v>175.28</v>
      </c>
      <c r="V16" s="4">
        <v>0</v>
      </c>
      <c r="W16" s="4">
        <v>0</v>
      </c>
      <c r="X16" s="4" t="s">
        <v>93</v>
      </c>
      <c r="Y16" s="4" t="s">
        <v>36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73</v>
      </c>
      <c r="E17" s="4" t="s">
        <v>74</v>
      </c>
      <c r="F17" s="6">
        <v>44828</v>
      </c>
      <c r="G17" s="6">
        <v>44829</v>
      </c>
      <c r="H17" s="4">
        <v>1</v>
      </c>
      <c r="I17" s="4">
        <v>1</v>
      </c>
      <c r="J17" s="4">
        <v>1</v>
      </c>
      <c r="K17" s="4" t="s">
        <v>30</v>
      </c>
      <c r="L17" s="4">
        <v>237.8</v>
      </c>
      <c r="M17" s="4">
        <v>237.8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44828</v>
      </c>
      <c r="S17" s="6">
        <v>44832</v>
      </c>
      <c r="T17" s="4" t="s">
        <v>34</v>
      </c>
      <c r="U17" s="4">
        <v>237.8</v>
      </c>
      <c r="V17" s="4">
        <v>0</v>
      </c>
      <c r="W17" s="4">
        <v>0</v>
      </c>
      <c r="X17" s="4" t="s">
        <v>96</v>
      </c>
      <c r="Y17" s="4" t="s">
        <v>36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44828</v>
      </c>
      <c r="G18" s="6">
        <v>44829</v>
      </c>
      <c r="H18" s="4">
        <v>1</v>
      </c>
      <c r="I18" s="4">
        <v>1</v>
      </c>
      <c r="J18" s="4">
        <v>1</v>
      </c>
      <c r="K18" s="4" t="s">
        <v>30</v>
      </c>
      <c r="L18" s="4">
        <v>345.42</v>
      </c>
      <c r="M18" s="4">
        <v>345.42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44828</v>
      </c>
      <c r="S18" s="6">
        <v>44832</v>
      </c>
      <c r="T18" s="4" t="s">
        <v>34</v>
      </c>
      <c r="U18" s="4">
        <v>345.42</v>
      </c>
      <c r="V18" s="4">
        <v>0</v>
      </c>
      <c r="W18" s="4">
        <v>0</v>
      </c>
      <c r="X18" s="4" t="s">
        <v>101</v>
      </c>
      <c r="Y18" s="4" t="s">
        <v>36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39</v>
      </c>
      <c r="F19" s="6">
        <v>44828</v>
      </c>
      <c r="G19" s="6">
        <v>44829</v>
      </c>
      <c r="H19" s="4">
        <v>1</v>
      </c>
      <c r="I19" s="4">
        <v>1</v>
      </c>
      <c r="J19" s="4">
        <v>1</v>
      </c>
      <c r="K19" s="4" t="s">
        <v>30</v>
      </c>
      <c r="L19" s="4">
        <v>172.2</v>
      </c>
      <c r="M19" s="4">
        <v>172.2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44828</v>
      </c>
      <c r="S19" s="6">
        <v>44832</v>
      </c>
      <c r="T19" s="4" t="s">
        <v>34</v>
      </c>
      <c r="U19" s="4">
        <v>172.2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44828</v>
      </c>
      <c r="G20" s="6">
        <v>44829</v>
      </c>
      <c r="H20" s="4">
        <v>1</v>
      </c>
      <c r="I20" s="4">
        <v>1</v>
      </c>
      <c r="J20" s="4">
        <v>1</v>
      </c>
      <c r="K20" s="4" t="s">
        <v>30</v>
      </c>
      <c r="L20" s="4">
        <v>362.69</v>
      </c>
      <c r="M20" s="4">
        <v>362.69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44828</v>
      </c>
      <c r="S20" s="6">
        <v>44832</v>
      </c>
      <c r="T20" s="4" t="s">
        <v>34</v>
      </c>
      <c r="U20" s="4">
        <v>362.69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94</v>
      </c>
      <c r="B21" s="4" t="s">
        <v>26</v>
      </c>
      <c r="C21" s="4" t="s">
        <v>109</v>
      </c>
      <c r="D21" s="4" t="s">
        <v>73</v>
      </c>
      <c r="E21" s="4" t="s">
        <v>74</v>
      </c>
      <c r="F21" s="6">
        <v>44828</v>
      </c>
      <c r="G21" s="6">
        <v>44829</v>
      </c>
      <c r="H21" s="4">
        <v>1</v>
      </c>
      <c r="I21" s="4">
        <v>1</v>
      </c>
      <c r="J21" s="4">
        <v>1</v>
      </c>
      <c r="K21" s="4" t="s">
        <v>30</v>
      </c>
      <c r="L21" s="4">
        <v>-237.8</v>
      </c>
      <c r="M21" s="4">
        <v>-237.8</v>
      </c>
      <c r="N21" s="4" t="s">
        <v>95</v>
      </c>
      <c r="O21" s="4" t="s">
        <v>32</v>
      </c>
      <c r="P21" s="4" t="s">
        <v>33</v>
      </c>
      <c r="Q21" s="4">
        <v>0</v>
      </c>
      <c r="R21" s="7">
        <v>44828</v>
      </c>
      <c r="S21" s="6">
        <v>44832</v>
      </c>
      <c r="T21" s="4" t="s">
        <v>34</v>
      </c>
      <c r="U21" s="4">
        <v>-237.8</v>
      </c>
      <c r="V21" s="4">
        <v>0</v>
      </c>
      <c r="W21" s="4">
        <v>0</v>
      </c>
      <c r="X21" s="4" t="s">
        <v>96</v>
      </c>
      <c r="Y21" s="4" t="s">
        <v>36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44828</v>
      </c>
      <c r="G22" s="6">
        <v>44829</v>
      </c>
      <c r="H22" s="4">
        <v>2</v>
      </c>
      <c r="I22" s="4">
        <v>1</v>
      </c>
      <c r="J22" s="4">
        <v>2</v>
      </c>
      <c r="K22" s="4" t="s">
        <v>30</v>
      </c>
      <c r="L22" s="4">
        <v>510.44</v>
      </c>
      <c r="M22" s="4">
        <v>510.44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44828</v>
      </c>
      <c r="S22" s="6">
        <v>44832</v>
      </c>
      <c r="T22" s="4" t="s">
        <v>34</v>
      </c>
      <c r="U22" s="4">
        <v>510.44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79</v>
      </c>
      <c r="F23" s="6">
        <v>44828</v>
      </c>
      <c r="G23" s="6">
        <v>44829</v>
      </c>
      <c r="H23" s="4">
        <v>1</v>
      </c>
      <c r="I23" s="4">
        <v>1</v>
      </c>
      <c r="J23" s="4">
        <v>1</v>
      </c>
      <c r="K23" s="4" t="s">
        <v>30</v>
      </c>
      <c r="L23" s="4">
        <v>354.06</v>
      </c>
      <c r="M23" s="4">
        <v>354.06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44828</v>
      </c>
      <c r="S23" s="6">
        <v>44832</v>
      </c>
      <c r="T23" s="4" t="s">
        <v>34</v>
      </c>
      <c r="U23" s="4">
        <v>354.06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115</v>
      </c>
      <c r="E24" s="4" t="s">
        <v>79</v>
      </c>
      <c r="F24" s="6">
        <v>44828</v>
      </c>
      <c r="G24" s="6">
        <v>44829</v>
      </c>
      <c r="H24" s="4">
        <v>1</v>
      </c>
      <c r="I24" s="4">
        <v>1</v>
      </c>
      <c r="J24" s="4">
        <v>1</v>
      </c>
      <c r="K24" s="4" t="s">
        <v>30</v>
      </c>
      <c r="L24" s="4">
        <v>354.06</v>
      </c>
      <c r="M24" s="4">
        <v>354.06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44828</v>
      </c>
      <c r="S24" s="6">
        <v>44832</v>
      </c>
      <c r="T24" s="4" t="s">
        <v>34</v>
      </c>
      <c r="U24" s="4">
        <v>354.06</v>
      </c>
      <c r="V24" s="4">
        <v>0</v>
      </c>
      <c r="W24" s="4">
        <v>0</v>
      </c>
      <c r="X24" s="4" t="s">
        <v>119</v>
      </c>
      <c r="Y24" s="4" t="s">
        <v>36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43</v>
      </c>
      <c r="F25" s="6">
        <v>44828</v>
      </c>
      <c r="G25" s="6">
        <v>44829</v>
      </c>
      <c r="H25" s="4">
        <v>1</v>
      </c>
      <c r="I25" s="4">
        <v>1</v>
      </c>
      <c r="J25" s="4">
        <v>1</v>
      </c>
      <c r="K25" s="4" t="s">
        <v>30</v>
      </c>
      <c r="L25" s="4">
        <v>191.68</v>
      </c>
      <c r="M25" s="4">
        <v>191.68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44828</v>
      </c>
      <c r="S25" s="6">
        <v>44832</v>
      </c>
      <c r="T25" s="4" t="s">
        <v>34</v>
      </c>
      <c r="U25" s="4">
        <v>191.68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73</v>
      </c>
      <c r="E26" s="4" t="s">
        <v>124</v>
      </c>
      <c r="F26" s="6">
        <v>44828</v>
      </c>
      <c r="G26" s="6">
        <v>44829</v>
      </c>
      <c r="H26" s="4">
        <v>1</v>
      </c>
      <c r="I26" s="4">
        <v>1</v>
      </c>
      <c r="J26" s="4">
        <v>1</v>
      </c>
      <c r="K26" s="4" t="s">
        <v>30</v>
      </c>
      <c r="L26" s="4">
        <v>252.15</v>
      </c>
      <c r="M26" s="4">
        <v>252.15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44828</v>
      </c>
      <c r="S26" s="6">
        <v>44832</v>
      </c>
      <c r="T26" s="4" t="s">
        <v>34</v>
      </c>
      <c r="U26" s="4">
        <v>252.15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117</v>
      </c>
      <c r="B27" s="4" t="s">
        <v>26</v>
      </c>
      <c r="C27" s="4" t="s">
        <v>109</v>
      </c>
      <c r="D27" s="4" t="s">
        <v>115</v>
      </c>
      <c r="E27" s="4" t="s">
        <v>79</v>
      </c>
      <c r="F27" s="6">
        <v>44828</v>
      </c>
      <c r="G27" s="6">
        <v>44829</v>
      </c>
      <c r="H27" s="4">
        <v>1</v>
      </c>
      <c r="I27" s="4">
        <v>1</v>
      </c>
      <c r="J27" s="4">
        <v>1</v>
      </c>
      <c r="K27" s="4" t="s">
        <v>30</v>
      </c>
      <c r="L27" s="4">
        <v>-354.06</v>
      </c>
      <c r="M27" s="4">
        <v>-354.06</v>
      </c>
      <c r="N27" s="4" t="s">
        <v>118</v>
      </c>
      <c r="O27" s="4" t="s">
        <v>32</v>
      </c>
      <c r="P27" s="4" t="s">
        <v>33</v>
      </c>
      <c r="Q27" s="4">
        <v>0</v>
      </c>
      <c r="R27" s="7">
        <v>44828</v>
      </c>
      <c r="S27" s="6">
        <v>44832</v>
      </c>
      <c r="T27" s="4" t="s">
        <v>34</v>
      </c>
      <c r="U27" s="4">
        <v>-354.06</v>
      </c>
      <c r="V27" s="4">
        <v>0</v>
      </c>
      <c r="W27" s="4">
        <v>0</v>
      </c>
      <c r="X27" s="4" t="s">
        <v>119</v>
      </c>
      <c r="Y2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spans="1:9">
      <c r="A2" s="5">
        <v>21131573495</v>
      </c>
      <c r="B2" s="6">
        <v>44827</v>
      </c>
      <c r="C2" s="6">
        <v>44829</v>
      </c>
      <c r="D2" s="4">
        <v>571.86</v>
      </c>
      <c r="E2" s="4" t="str">
        <f>VLOOKUP(A2,HOP!A:L,12,0)</f>
        <v>571.86</v>
      </c>
      <c r="F2" s="4" t="str">
        <f>VLOOKUP(A2,HOP!A:C,3,0)</f>
        <v>2705399</v>
      </c>
      <c r="G2" s="4">
        <f>D2-E2</f>
        <v>0</v>
      </c>
      <c r="H2" s="4" t="str">
        <f>$H$1&amp;F2</f>
        <v>，2705399</v>
      </c>
      <c r="I2" s="4" t="str">
        <f>VLOOKUP(A2,HOP!A:U,21,0)</f>
        <v>直连</v>
      </c>
    </row>
    <row r="3" s="4" customFormat="1" spans="1:9">
      <c r="A3" s="5">
        <v>999221132278302</v>
      </c>
      <c r="B3" s="6">
        <v>44827</v>
      </c>
      <c r="C3" s="6">
        <v>44829</v>
      </c>
      <c r="D3" s="4">
        <v>289.04</v>
      </c>
      <c r="E3" s="4" t="str">
        <f>VLOOKUP(A3,HOP!A:L,12,0)</f>
        <v>289.04</v>
      </c>
      <c r="F3" s="4" t="str">
        <f>VLOOKUP(A3,HOP!A:C,3,0)</f>
        <v>2705537</v>
      </c>
      <c r="G3" s="4">
        <f t="shared" ref="G3:G25" si="0">D3-E3</f>
        <v>0</v>
      </c>
      <c r="H3" s="4" t="str">
        <f t="shared" ref="H3:H25" si="1">$H$1&amp;F3</f>
        <v>，2705537</v>
      </c>
      <c r="I3" s="4" t="str">
        <f>VLOOKUP(A3,HOP!A:U,21,0)</f>
        <v>直连</v>
      </c>
    </row>
    <row r="4" s="4" customFormat="1" spans="1:9">
      <c r="A4" s="5">
        <v>999221136778807</v>
      </c>
      <c r="B4" s="6">
        <v>44828</v>
      </c>
      <c r="C4" s="6">
        <v>44829</v>
      </c>
      <c r="D4" s="4">
        <v>181.42</v>
      </c>
      <c r="E4" s="4" t="str">
        <f>VLOOKUP(A4,HOP!A:L,12,0)</f>
        <v>181.42</v>
      </c>
      <c r="F4" s="4" t="str">
        <f>VLOOKUP(A4,HOP!A:C,3,0)</f>
        <v>2706356</v>
      </c>
      <c r="G4" s="4">
        <f t="shared" si="0"/>
        <v>0</v>
      </c>
      <c r="H4" s="4" t="str">
        <f t="shared" si="1"/>
        <v>，2706356</v>
      </c>
      <c r="I4" s="4" t="str">
        <f>VLOOKUP(A4,HOP!A:U,21,0)</f>
        <v>直连</v>
      </c>
    </row>
    <row r="5" s="4" customFormat="1" spans="1:9">
      <c r="A5" s="5">
        <v>21136941564</v>
      </c>
      <c r="B5" s="6">
        <v>44828</v>
      </c>
      <c r="C5" s="6">
        <v>44829</v>
      </c>
      <c r="D5" s="4">
        <v>269.62</v>
      </c>
      <c r="E5" s="4" t="str">
        <f>VLOOKUP(A5,HOP!A:L,12,0)</f>
        <v>269.62</v>
      </c>
      <c r="F5" s="4" t="str">
        <f>VLOOKUP(A5,HOP!A:C,3,0)</f>
        <v>2706388</v>
      </c>
      <c r="G5" s="4">
        <f t="shared" si="0"/>
        <v>0</v>
      </c>
      <c r="H5" s="4" t="str">
        <f t="shared" si="1"/>
        <v>，2706388</v>
      </c>
      <c r="I5" s="4" t="str">
        <f>VLOOKUP(A5,HOP!A:U,21,0)</f>
        <v>直连</v>
      </c>
    </row>
    <row r="6" s="4" customFormat="1" spans="1:9">
      <c r="A6" s="5">
        <v>21138102656</v>
      </c>
      <c r="B6" s="6">
        <v>44828</v>
      </c>
      <c r="C6" s="6">
        <v>44829</v>
      </c>
      <c r="D6" s="4">
        <v>198.85</v>
      </c>
      <c r="E6" s="4" t="str">
        <f>VLOOKUP(A6,HOP!A:L,12,0)</f>
        <v>198.85</v>
      </c>
      <c r="F6" s="4" t="str">
        <f>VLOOKUP(A6,HOP!A:C,3,0)</f>
        <v>2706651</v>
      </c>
      <c r="G6" s="4">
        <f t="shared" si="0"/>
        <v>0</v>
      </c>
      <c r="H6" s="4" t="str">
        <f t="shared" si="1"/>
        <v>，2706651</v>
      </c>
      <c r="I6" s="4" t="str">
        <f>VLOOKUP(A6,HOP!A:U,21,0)</f>
        <v>直连</v>
      </c>
    </row>
    <row r="7" s="4" customFormat="1" spans="1:9">
      <c r="A7" s="5">
        <v>999221138607713</v>
      </c>
      <c r="B7" s="6">
        <v>44828</v>
      </c>
      <c r="C7" s="6">
        <v>44829</v>
      </c>
      <c r="D7" s="4">
        <v>320.47</v>
      </c>
      <c r="E7" s="4" t="str">
        <f>VLOOKUP(A7,HOP!A:L,12,0)</f>
        <v>320.47</v>
      </c>
      <c r="F7" s="4" t="str">
        <f>VLOOKUP(A7,HOP!A:C,3,0)</f>
        <v>2706759</v>
      </c>
      <c r="G7" s="4">
        <f t="shared" si="0"/>
        <v>0</v>
      </c>
      <c r="H7" s="4" t="str">
        <f t="shared" si="1"/>
        <v>，2706759</v>
      </c>
      <c r="I7" s="4" t="str">
        <f>VLOOKUP(A7,HOP!A:U,21,0)</f>
        <v>直连</v>
      </c>
    </row>
    <row r="8" s="4" customFormat="1" spans="1:9">
      <c r="A8" s="5">
        <v>21138698498</v>
      </c>
      <c r="B8" s="6">
        <v>44828</v>
      </c>
      <c r="C8" s="6">
        <v>44829</v>
      </c>
      <c r="D8" s="4">
        <v>195.78</v>
      </c>
      <c r="E8" s="4" t="str">
        <f>VLOOKUP(A8,HOP!A:L,12,0)</f>
        <v>195.78</v>
      </c>
      <c r="F8" s="4" t="str">
        <f>VLOOKUP(A8,HOP!A:C,3,0)</f>
        <v>2706780</v>
      </c>
      <c r="G8" s="4">
        <f t="shared" si="0"/>
        <v>0</v>
      </c>
      <c r="H8" s="4" t="str">
        <f t="shared" si="1"/>
        <v>，2706780</v>
      </c>
      <c r="I8" s="4" t="str">
        <f>VLOOKUP(A8,HOP!A:U,21,0)</f>
        <v>直连</v>
      </c>
    </row>
    <row r="9" s="4" customFormat="1" spans="1:9">
      <c r="A9" s="5">
        <v>21138714196</v>
      </c>
      <c r="B9" s="6">
        <v>44828</v>
      </c>
      <c r="C9" s="6">
        <v>44829</v>
      </c>
      <c r="D9" s="4">
        <v>152.72</v>
      </c>
      <c r="E9" s="4" t="str">
        <f>VLOOKUP(A9,HOP!A:L,12,0)</f>
        <v>152.72</v>
      </c>
      <c r="F9" s="4" t="str">
        <f>VLOOKUP(A9,HOP!A:C,3,0)</f>
        <v>2706783</v>
      </c>
      <c r="G9" s="4">
        <f t="shared" si="0"/>
        <v>0</v>
      </c>
      <c r="H9" s="4" t="str">
        <f t="shared" si="1"/>
        <v>，2706783</v>
      </c>
      <c r="I9" s="4" t="str">
        <f>VLOOKUP(A9,HOP!A:U,21,0)</f>
        <v>直连</v>
      </c>
    </row>
    <row r="10" s="4" customFormat="1" spans="1:9">
      <c r="A10" s="5">
        <v>21138798491</v>
      </c>
      <c r="B10" s="6">
        <v>44828</v>
      </c>
      <c r="C10" s="6">
        <v>44829</v>
      </c>
      <c r="D10" s="4">
        <v>142.48</v>
      </c>
      <c r="E10" s="4" t="str">
        <f>VLOOKUP(A10,HOP!A:L,12,0)</f>
        <v>142.48</v>
      </c>
      <c r="F10" s="4" t="str">
        <f>VLOOKUP(A10,HOP!A:C,3,0)</f>
        <v>2706803</v>
      </c>
      <c r="G10" s="4">
        <f t="shared" si="0"/>
        <v>0</v>
      </c>
      <c r="H10" s="4" t="str">
        <f t="shared" si="1"/>
        <v>，2706803</v>
      </c>
      <c r="I10" s="4" t="str">
        <f>VLOOKUP(A10,HOP!A:U,21,0)</f>
        <v>直连</v>
      </c>
    </row>
    <row r="11" s="4" customFormat="1" spans="1:9">
      <c r="A11" s="5">
        <v>999221140397038</v>
      </c>
      <c r="B11" s="6">
        <v>44828</v>
      </c>
      <c r="C11" s="6">
        <v>44829</v>
      </c>
      <c r="D11" s="4">
        <v>130.18</v>
      </c>
      <c r="E11" s="4" t="str">
        <f>VLOOKUP(A11,HOP!A:L,12,0)</f>
        <v>130.18</v>
      </c>
      <c r="F11" s="4" t="str">
        <f>VLOOKUP(A11,HOP!A:C,3,0)</f>
        <v>2707137</v>
      </c>
      <c r="G11" s="4">
        <f t="shared" si="0"/>
        <v>0</v>
      </c>
      <c r="H11" s="4" t="str">
        <f t="shared" si="1"/>
        <v>，2707137</v>
      </c>
      <c r="I11" s="4" t="str">
        <f>VLOOKUP(A11,HOP!A:U,21,0)</f>
        <v>直连</v>
      </c>
    </row>
    <row r="12" s="4" customFormat="1" spans="1:9">
      <c r="A12" s="5">
        <v>21140860053</v>
      </c>
      <c r="B12" s="6">
        <v>44828</v>
      </c>
      <c r="C12" s="6">
        <v>44829</v>
      </c>
      <c r="D12" s="4">
        <v>237.8</v>
      </c>
      <c r="E12" s="4" t="str">
        <f>VLOOKUP(A12,HOP!A:L,12,0)</f>
        <v>237.80</v>
      </c>
      <c r="F12" s="4" t="str">
        <f>VLOOKUP(A12,HOP!A:C,3,0)</f>
        <v>2707266</v>
      </c>
      <c r="G12" s="4">
        <f t="shared" si="0"/>
        <v>0</v>
      </c>
      <c r="H12" s="4" t="str">
        <f t="shared" si="1"/>
        <v>，2707266</v>
      </c>
      <c r="I12" s="4" t="str">
        <f>VLOOKUP(A12,HOP!A:U,21,0)</f>
        <v>直连</v>
      </c>
    </row>
    <row r="13" s="4" customFormat="1" spans="1:9">
      <c r="A13" s="5">
        <v>21141015677</v>
      </c>
      <c r="B13" s="6">
        <v>44828</v>
      </c>
      <c r="C13" s="6">
        <v>44829</v>
      </c>
      <c r="D13" s="4">
        <v>345.42</v>
      </c>
      <c r="E13" s="4" t="str">
        <f>VLOOKUP(A13,HOP!A:L,12,0)</f>
        <v>345.42</v>
      </c>
      <c r="F13" s="4" t="str">
        <f>VLOOKUP(A13,HOP!A:C,3,0)</f>
        <v>2707310</v>
      </c>
      <c r="G13" s="4">
        <f t="shared" si="0"/>
        <v>0</v>
      </c>
      <c r="H13" s="4" t="str">
        <f t="shared" si="1"/>
        <v>，2707310</v>
      </c>
      <c r="I13" s="4" t="str">
        <f>VLOOKUP(A13,HOP!A:U,21,0)</f>
        <v>直连</v>
      </c>
    </row>
    <row r="14" s="4" customFormat="1" spans="1:9">
      <c r="A14" s="5">
        <v>999221141131880</v>
      </c>
      <c r="B14" s="6">
        <v>44828</v>
      </c>
      <c r="C14" s="6">
        <v>44829</v>
      </c>
      <c r="D14" s="4">
        <v>311.84</v>
      </c>
      <c r="E14" s="4" t="str">
        <f>VLOOKUP(A14,HOP!A:L,12,0)</f>
        <v>311.84</v>
      </c>
      <c r="F14" s="4" t="str">
        <f>VLOOKUP(A14,HOP!A:C,3,0)</f>
        <v>2707343</v>
      </c>
      <c r="G14" s="4">
        <f t="shared" si="0"/>
        <v>0</v>
      </c>
      <c r="H14" s="4" t="str">
        <f t="shared" si="1"/>
        <v>，2707343</v>
      </c>
      <c r="I14" s="4" t="str">
        <f>VLOOKUP(A14,HOP!A:U,21,0)</f>
        <v>直连</v>
      </c>
    </row>
    <row r="15" s="4" customFormat="1" spans="1:9">
      <c r="A15" s="5">
        <v>999221141259034</v>
      </c>
      <c r="B15" s="6">
        <v>44828</v>
      </c>
      <c r="C15" s="6">
        <v>44829</v>
      </c>
      <c r="D15" s="4">
        <v>160.92</v>
      </c>
      <c r="E15" s="4" t="str">
        <f>VLOOKUP(A15,HOP!A:L,12,0)</f>
        <v>160.92</v>
      </c>
      <c r="F15" s="4" t="str">
        <f>VLOOKUP(A15,HOP!A:C,3,0)</f>
        <v>2707379</v>
      </c>
      <c r="G15" s="4">
        <f t="shared" si="0"/>
        <v>0</v>
      </c>
      <c r="H15" s="4" t="str">
        <f t="shared" si="1"/>
        <v>，2707379</v>
      </c>
      <c r="I15" s="4" t="str">
        <f>VLOOKUP(A15,HOP!A:U,21,0)</f>
        <v>直连</v>
      </c>
    </row>
    <row r="16" s="4" customFormat="1" spans="1:9">
      <c r="A16" s="5">
        <v>21141593009</v>
      </c>
      <c r="B16" s="6">
        <v>44828</v>
      </c>
      <c r="C16" s="6">
        <v>44829</v>
      </c>
      <c r="D16" s="4">
        <v>175.28</v>
      </c>
      <c r="E16" s="4" t="str">
        <f>VLOOKUP(A16,HOP!A:L,12,0)</f>
        <v>175.28</v>
      </c>
      <c r="F16" s="4" t="str">
        <f>VLOOKUP(A16,HOP!A:C,3,0)</f>
        <v>2707430</v>
      </c>
      <c r="G16" s="4">
        <f t="shared" si="0"/>
        <v>0</v>
      </c>
      <c r="H16" s="4" t="str">
        <f t="shared" si="1"/>
        <v>，2707430</v>
      </c>
      <c r="I16" s="4" t="str">
        <f>VLOOKUP(A16,HOP!A:U,21,0)</f>
        <v>直连</v>
      </c>
    </row>
    <row r="17" s="4" customFormat="1" hidden="1" spans="1:9">
      <c r="A17" s="5">
        <v>21142548175</v>
      </c>
      <c r="B17" s="6">
        <v>44828</v>
      </c>
      <c r="C17" s="6">
        <v>44829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21142635011</v>
      </c>
      <c r="B18" s="6">
        <v>44828</v>
      </c>
      <c r="C18" s="6">
        <v>44829</v>
      </c>
      <c r="D18" s="4">
        <v>345.42</v>
      </c>
      <c r="E18" s="4" t="str">
        <f>VLOOKUP(A18,HOP!A:L,12,0)</f>
        <v>345.42</v>
      </c>
      <c r="F18" s="4" t="str">
        <f>VLOOKUP(A18,HOP!A:C,3,0)</f>
        <v>2707593</v>
      </c>
      <c r="G18" s="4">
        <f t="shared" si="0"/>
        <v>0</v>
      </c>
      <c r="H18" s="4" t="str">
        <f t="shared" si="1"/>
        <v>，2707593</v>
      </c>
      <c r="I18" s="4" t="str">
        <f>VLOOKUP(A18,HOP!A:U,21,0)</f>
        <v>直连</v>
      </c>
    </row>
    <row r="19" s="4" customFormat="1" spans="1:9">
      <c r="A19" s="5">
        <v>21143059576</v>
      </c>
      <c r="B19" s="6">
        <v>44828</v>
      </c>
      <c r="C19" s="6">
        <v>44829</v>
      </c>
      <c r="D19" s="4">
        <v>172.2</v>
      </c>
      <c r="E19" s="4" t="str">
        <f>VLOOKUP(A19,HOP!A:L,12,0)</f>
        <v>172.20</v>
      </c>
      <c r="F19" s="4" t="str">
        <f>VLOOKUP(A19,HOP!A:C,3,0)</f>
        <v>2707660</v>
      </c>
      <c r="G19" s="4">
        <f t="shared" si="0"/>
        <v>0</v>
      </c>
      <c r="H19" s="4" t="str">
        <f t="shared" si="1"/>
        <v>，2707660</v>
      </c>
      <c r="I19" s="4" t="str">
        <f>VLOOKUP(A19,HOP!A:U,21,0)</f>
        <v>直连</v>
      </c>
    </row>
    <row r="20" s="4" customFormat="1" spans="1:9">
      <c r="A20" s="5">
        <v>21143136605</v>
      </c>
      <c r="B20" s="6">
        <v>44828</v>
      </c>
      <c r="C20" s="6">
        <v>44829</v>
      </c>
      <c r="D20" s="4">
        <v>362.69</v>
      </c>
      <c r="E20" s="4" t="str">
        <f>VLOOKUP(A20,HOP!A:L,12,0)</f>
        <v>362.69</v>
      </c>
      <c r="F20" s="4" t="str">
        <f>VLOOKUP(A20,HOP!A:C,3,0)</f>
        <v>2707673</v>
      </c>
      <c r="G20" s="4">
        <f t="shared" si="0"/>
        <v>0</v>
      </c>
      <c r="H20" s="4" t="str">
        <f t="shared" si="1"/>
        <v>，2707673</v>
      </c>
      <c r="I20" s="4" t="str">
        <f>VLOOKUP(A20,HOP!A:U,21,0)</f>
        <v>直连</v>
      </c>
    </row>
    <row r="21" s="4" customFormat="1" spans="1:9">
      <c r="A21" s="5">
        <v>21143491965</v>
      </c>
      <c r="B21" s="6">
        <v>44828</v>
      </c>
      <c r="C21" s="6">
        <v>44829</v>
      </c>
      <c r="D21" s="4">
        <v>510.44</v>
      </c>
      <c r="E21" s="4" t="str">
        <f>VLOOKUP(A21,HOP!A:L,12,0)</f>
        <v>510.44</v>
      </c>
      <c r="F21" s="4" t="str">
        <f>VLOOKUP(A21,HOP!A:C,3,0)</f>
        <v>2707741</v>
      </c>
      <c r="G21" s="4">
        <f t="shared" si="0"/>
        <v>0</v>
      </c>
      <c r="H21" s="4" t="str">
        <f t="shared" si="1"/>
        <v>，2707741</v>
      </c>
      <c r="I21" s="4" t="str">
        <f>VLOOKUP(A21,HOP!A:U,21,0)</f>
        <v>直连</v>
      </c>
    </row>
    <row r="22" s="4" customFormat="1" spans="1:9">
      <c r="A22" s="5">
        <v>21143589121</v>
      </c>
      <c r="B22" s="6">
        <v>44828</v>
      </c>
      <c r="C22" s="6">
        <v>44829</v>
      </c>
      <c r="D22" s="4">
        <v>354.06</v>
      </c>
      <c r="E22" s="4" t="str">
        <f>VLOOKUP(A22,HOP!A:L,12,0)</f>
        <v>354.06</v>
      </c>
      <c r="F22" s="4" t="str">
        <f>VLOOKUP(A22,HOP!A:C,3,0)</f>
        <v>2707759</v>
      </c>
      <c r="G22" s="4">
        <f t="shared" si="0"/>
        <v>0</v>
      </c>
      <c r="H22" s="4" t="str">
        <f t="shared" si="1"/>
        <v>，2707759</v>
      </c>
      <c r="I22" s="4" t="str">
        <f>VLOOKUP(A22,HOP!A:U,21,0)</f>
        <v>直连</v>
      </c>
    </row>
    <row r="23" s="4" customFormat="1" hidden="1" spans="1:9">
      <c r="A23" s="5">
        <v>21143596201</v>
      </c>
      <c r="B23" s="6">
        <v>44828</v>
      </c>
      <c r="C23" s="6">
        <v>44829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21143647118</v>
      </c>
      <c r="B24" s="6">
        <v>44828</v>
      </c>
      <c r="C24" s="6">
        <v>44829</v>
      </c>
      <c r="D24" s="4">
        <v>191.68</v>
      </c>
      <c r="E24" s="4" t="str">
        <f>VLOOKUP(A24,HOP!A:L,12,0)</f>
        <v>191.68</v>
      </c>
      <c r="F24" s="4" t="str">
        <f>VLOOKUP(A24,HOP!A:C,3,0)</f>
        <v>2707765</v>
      </c>
      <c r="G24" s="4">
        <f t="shared" si="0"/>
        <v>0</v>
      </c>
      <c r="H24" s="4" t="str">
        <f t="shared" si="1"/>
        <v>，2707765</v>
      </c>
      <c r="I24" s="4" t="str">
        <f>VLOOKUP(A24,HOP!A:U,21,0)</f>
        <v>直连</v>
      </c>
    </row>
    <row r="25" s="4" customFormat="1" spans="1:9">
      <c r="A25" s="5">
        <v>21143835388</v>
      </c>
      <c r="B25" s="6">
        <v>44828</v>
      </c>
      <c r="C25" s="6">
        <v>44829</v>
      </c>
      <c r="D25" s="4">
        <v>252.15</v>
      </c>
      <c r="E25" s="4" t="str">
        <f>VLOOKUP(A25,HOP!A:L,12,0)</f>
        <v>252.15</v>
      </c>
      <c r="F25" s="4" t="str">
        <f>VLOOKUP(A25,HOP!A:C,3,0)</f>
        <v>2707798</v>
      </c>
      <c r="G25" s="4">
        <f t="shared" si="0"/>
        <v>0</v>
      </c>
      <c r="H25" s="4" t="str">
        <f t="shared" si="1"/>
        <v>，2707798</v>
      </c>
      <c r="I25" s="4" t="str">
        <f>VLOOKUP(A25,HOP!A:U,21,0)</f>
        <v>直连</v>
      </c>
    </row>
    <row r="27" spans="4:4">
      <c r="D27" s="4">
        <f>SUM(D2:D26)</f>
        <v>5872.32</v>
      </c>
    </row>
    <row r="35" spans="1:1">
      <c r="A35" s="4" t="s">
        <v>127</v>
      </c>
    </row>
    <row r="36" spans="1:1">
      <c r="A36" s="4" t="s">
        <v>128</v>
      </c>
    </row>
    <row r="37" spans="1:1">
      <c r="A37" s="4" t="s">
        <v>129</v>
      </c>
    </row>
  </sheetData>
  <autoFilter ref="A1:XFD27">
    <filterColumn colId="3">
      <filters blank="1">
        <filter val="160.92"/>
        <filter val="252.15"/>
        <filter val="130.18"/>
        <filter val="172.2"/>
        <filter val="269.62"/>
        <filter val="5872.32"/>
        <filter val="237.8"/>
        <filter val="175.28"/>
        <filter val="191.68"/>
        <filter val="362.69"/>
        <filter val="152.72"/>
        <filter val="195.78"/>
        <filter val="181.42"/>
        <filter val="345.42"/>
        <filter val="289.04"/>
        <filter val="311.84"/>
        <filter val="510.44"/>
        <filter val="198.85"/>
        <filter val="354.06"/>
        <filter val="571.86"/>
        <filter val="320.47"/>
        <filter val="142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  <c r="V1" s="2" t="s">
        <v>148</v>
      </c>
    </row>
    <row r="2" s="1" customFormat="1" spans="1:22">
      <c r="A2" s="3">
        <v>21143835388</v>
      </c>
      <c r="B2" s="1" t="s">
        <v>149</v>
      </c>
      <c r="C2" s="1" t="s">
        <v>150</v>
      </c>
      <c r="D2" s="1" t="s">
        <v>151</v>
      </c>
      <c r="E2" s="1" t="s">
        <v>125</v>
      </c>
      <c r="F2" s="1" t="s">
        <v>149</v>
      </c>
      <c r="G2" s="1" t="s">
        <v>152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161</v>
      </c>
      <c r="T2" s="1" t="s">
        <v>162</v>
      </c>
      <c r="U2" s="1" t="s">
        <v>163</v>
      </c>
      <c r="V2" s="1" t="s">
        <v>164</v>
      </c>
    </row>
    <row r="3" s="1" customFormat="1" spans="1:22">
      <c r="A3" s="3">
        <v>21143647118</v>
      </c>
      <c r="B3" s="1" t="s">
        <v>149</v>
      </c>
      <c r="C3" s="1" t="s">
        <v>165</v>
      </c>
      <c r="D3" s="1" t="s">
        <v>166</v>
      </c>
      <c r="E3" s="1" t="s">
        <v>122</v>
      </c>
      <c r="F3" s="1" t="s">
        <v>149</v>
      </c>
      <c r="G3" s="1" t="s">
        <v>152</v>
      </c>
      <c r="H3" s="1" t="s">
        <v>153</v>
      </c>
      <c r="I3" s="1" t="s">
        <v>167</v>
      </c>
      <c r="J3" s="1" t="s">
        <v>155</v>
      </c>
      <c r="K3" s="1" t="s">
        <v>167</v>
      </c>
      <c r="L3" s="1" t="s">
        <v>167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168</v>
      </c>
      <c r="S3" s="1" t="s">
        <v>161</v>
      </c>
      <c r="T3" s="1" t="s">
        <v>162</v>
      </c>
      <c r="U3" s="1" t="s">
        <v>163</v>
      </c>
      <c r="V3" s="1" t="s">
        <v>164</v>
      </c>
    </row>
    <row r="4" s="1" customFormat="1" spans="1:22">
      <c r="A4" s="3">
        <v>21143589121</v>
      </c>
      <c r="B4" s="1" t="s">
        <v>149</v>
      </c>
      <c r="C4" s="1" t="s">
        <v>169</v>
      </c>
      <c r="D4" s="1" t="s">
        <v>170</v>
      </c>
      <c r="E4" s="1" t="s">
        <v>116</v>
      </c>
      <c r="F4" s="1" t="s">
        <v>149</v>
      </c>
      <c r="G4" s="1" t="s">
        <v>152</v>
      </c>
      <c r="H4" s="1" t="s">
        <v>153</v>
      </c>
      <c r="I4" s="1" t="s">
        <v>171</v>
      </c>
      <c r="J4" s="1" t="s">
        <v>155</v>
      </c>
      <c r="K4" s="1" t="s">
        <v>171</v>
      </c>
      <c r="L4" s="1" t="s">
        <v>171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172</v>
      </c>
      <c r="S4" s="1" t="s">
        <v>161</v>
      </c>
      <c r="T4" s="1" t="s">
        <v>162</v>
      </c>
      <c r="U4" s="1" t="s">
        <v>163</v>
      </c>
      <c r="V4" s="1" t="s">
        <v>164</v>
      </c>
    </row>
    <row r="5" s="1" customFormat="1" spans="1:22">
      <c r="A5" s="3">
        <v>21143491965</v>
      </c>
      <c r="B5" s="1" t="s">
        <v>149</v>
      </c>
      <c r="C5" s="1" t="s">
        <v>173</v>
      </c>
      <c r="D5" s="1" t="s">
        <v>174</v>
      </c>
      <c r="E5" s="1" t="s">
        <v>113</v>
      </c>
      <c r="F5" s="1" t="s">
        <v>149</v>
      </c>
      <c r="G5" s="1" t="s">
        <v>152</v>
      </c>
      <c r="H5" s="1" t="s">
        <v>153</v>
      </c>
      <c r="I5" s="1" t="s">
        <v>175</v>
      </c>
      <c r="J5" s="1" t="s">
        <v>155</v>
      </c>
      <c r="K5" s="1" t="s">
        <v>175</v>
      </c>
      <c r="L5" s="1" t="s">
        <v>175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176</v>
      </c>
      <c r="S5" s="1" t="s">
        <v>161</v>
      </c>
      <c r="T5" s="1" t="s">
        <v>162</v>
      </c>
      <c r="U5" s="1" t="s">
        <v>163</v>
      </c>
      <c r="V5" s="1" t="s">
        <v>164</v>
      </c>
    </row>
    <row r="6" s="1" customFormat="1" spans="1:22">
      <c r="A6" s="3">
        <v>21143136605</v>
      </c>
      <c r="B6" s="1" t="s">
        <v>149</v>
      </c>
      <c r="C6" s="1" t="s">
        <v>177</v>
      </c>
      <c r="D6" s="1" t="s">
        <v>178</v>
      </c>
      <c r="E6" s="1" t="s">
        <v>108</v>
      </c>
      <c r="F6" s="1" t="s">
        <v>149</v>
      </c>
      <c r="G6" s="1" t="s">
        <v>152</v>
      </c>
      <c r="H6" s="1" t="s">
        <v>153</v>
      </c>
      <c r="I6" s="1" t="s">
        <v>179</v>
      </c>
      <c r="J6" s="1" t="s">
        <v>155</v>
      </c>
      <c r="K6" s="1" t="s">
        <v>179</v>
      </c>
      <c r="L6" s="1" t="s">
        <v>179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180</v>
      </c>
      <c r="S6" s="1" t="s">
        <v>161</v>
      </c>
      <c r="T6" s="1" t="s">
        <v>162</v>
      </c>
      <c r="U6" s="1" t="s">
        <v>163</v>
      </c>
      <c r="V6" s="1" t="s">
        <v>164</v>
      </c>
    </row>
    <row r="7" s="1" customFormat="1" spans="1:22">
      <c r="A7" s="3">
        <v>21143059576</v>
      </c>
      <c r="B7" s="1" t="s">
        <v>149</v>
      </c>
      <c r="C7" s="1" t="s">
        <v>181</v>
      </c>
      <c r="D7" s="1" t="s">
        <v>182</v>
      </c>
      <c r="E7" s="1" t="s">
        <v>104</v>
      </c>
      <c r="F7" s="1" t="s">
        <v>149</v>
      </c>
      <c r="G7" s="1" t="s">
        <v>152</v>
      </c>
      <c r="H7" s="1" t="s">
        <v>153</v>
      </c>
      <c r="I7" s="1" t="s">
        <v>183</v>
      </c>
      <c r="J7" s="1" t="s">
        <v>155</v>
      </c>
      <c r="K7" s="1" t="s">
        <v>183</v>
      </c>
      <c r="L7" s="1" t="s">
        <v>183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159</v>
      </c>
      <c r="R7" s="1" t="s">
        <v>184</v>
      </c>
      <c r="S7" s="1" t="s">
        <v>161</v>
      </c>
      <c r="T7" s="1" t="s">
        <v>162</v>
      </c>
      <c r="U7" s="1" t="s">
        <v>163</v>
      </c>
      <c r="V7" s="1" t="s">
        <v>164</v>
      </c>
    </row>
    <row r="8" s="1" customFormat="1" spans="1:22">
      <c r="A8" s="3">
        <v>21142635011</v>
      </c>
      <c r="B8" s="1" t="s">
        <v>149</v>
      </c>
      <c r="C8" s="1" t="s">
        <v>185</v>
      </c>
      <c r="D8" s="1" t="s">
        <v>186</v>
      </c>
      <c r="E8" s="1" t="s">
        <v>100</v>
      </c>
      <c r="F8" s="1" t="s">
        <v>149</v>
      </c>
      <c r="G8" s="1" t="s">
        <v>152</v>
      </c>
      <c r="H8" s="1" t="s">
        <v>153</v>
      </c>
      <c r="I8" s="1" t="s">
        <v>187</v>
      </c>
      <c r="J8" s="1" t="s">
        <v>155</v>
      </c>
      <c r="K8" s="1" t="s">
        <v>187</v>
      </c>
      <c r="L8" s="1" t="s">
        <v>187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159</v>
      </c>
      <c r="R8" s="1" t="s">
        <v>188</v>
      </c>
      <c r="S8" s="1" t="s">
        <v>161</v>
      </c>
      <c r="T8" s="1" t="s">
        <v>162</v>
      </c>
      <c r="U8" s="1" t="s">
        <v>163</v>
      </c>
      <c r="V8" s="1" t="s">
        <v>164</v>
      </c>
    </row>
    <row r="9" s="1" customFormat="1" spans="1:22">
      <c r="A9" s="3">
        <v>21141593009</v>
      </c>
      <c r="B9" s="1" t="s">
        <v>149</v>
      </c>
      <c r="C9" s="1" t="s">
        <v>189</v>
      </c>
      <c r="D9" s="1" t="s">
        <v>190</v>
      </c>
      <c r="E9" s="1" t="s">
        <v>92</v>
      </c>
      <c r="F9" s="1" t="s">
        <v>149</v>
      </c>
      <c r="G9" s="1" t="s">
        <v>152</v>
      </c>
      <c r="H9" s="1" t="s">
        <v>153</v>
      </c>
      <c r="I9" s="1" t="s">
        <v>191</v>
      </c>
      <c r="J9" s="1" t="s">
        <v>155</v>
      </c>
      <c r="K9" s="1" t="s">
        <v>191</v>
      </c>
      <c r="L9" s="1" t="s">
        <v>191</v>
      </c>
      <c r="M9" s="1" t="s">
        <v>156</v>
      </c>
      <c r="N9" s="1" t="s">
        <v>156</v>
      </c>
      <c r="O9" s="1" t="s">
        <v>157</v>
      </c>
      <c r="P9" s="1" t="s">
        <v>158</v>
      </c>
      <c r="Q9" s="1" t="s">
        <v>159</v>
      </c>
      <c r="R9" s="1" t="s">
        <v>192</v>
      </c>
      <c r="S9" s="1" t="s">
        <v>161</v>
      </c>
      <c r="T9" s="1" t="s">
        <v>162</v>
      </c>
      <c r="U9" s="1" t="s">
        <v>163</v>
      </c>
      <c r="V9" s="1" t="s">
        <v>164</v>
      </c>
    </row>
    <row r="10" s="1" customFormat="1" spans="1:22">
      <c r="A10" s="3">
        <v>999221141259034</v>
      </c>
      <c r="B10" s="1" t="s">
        <v>149</v>
      </c>
      <c r="C10" s="1" t="s">
        <v>193</v>
      </c>
      <c r="D10" s="1" t="s">
        <v>194</v>
      </c>
      <c r="E10" s="1" t="s">
        <v>88</v>
      </c>
      <c r="F10" s="1" t="s">
        <v>149</v>
      </c>
      <c r="G10" s="1" t="s">
        <v>152</v>
      </c>
      <c r="H10" s="1" t="s">
        <v>153</v>
      </c>
      <c r="I10" s="1" t="s">
        <v>195</v>
      </c>
      <c r="J10" s="1" t="s">
        <v>155</v>
      </c>
      <c r="K10" s="1" t="s">
        <v>195</v>
      </c>
      <c r="L10" s="1" t="s">
        <v>195</v>
      </c>
      <c r="M10" s="1" t="s">
        <v>156</v>
      </c>
      <c r="N10" s="1" t="s">
        <v>156</v>
      </c>
      <c r="O10" s="1" t="s">
        <v>157</v>
      </c>
      <c r="P10" s="1" t="s">
        <v>158</v>
      </c>
      <c r="Q10" s="1" t="s">
        <v>159</v>
      </c>
      <c r="R10" s="1" t="s">
        <v>196</v>
      </c>
      <c r="S10" s="1" t="s">
        <v>161</v>
      </c>
      <c r="T10" s="1" t="s">
        <v>162</v>
      </c>
      <c r="U10" s="1" t="s">
        <v>163</v>
      </c>
      <c r="V10" s="1" t="s">
        <v>164</v>
      </c>
    </row>
    <row r="11" s="1" customFormat="1" spans="1:22">
      <c r="A11" s="3">
        <v>999221141131880</v>
      </c>
      <c r="B11" s="1" t="s">
        <v>149</v>
      </c>
      <c r="C11" s="1" t="s">
        <v>197</v>
      </c>
      <c r="D11" s="1" t="s">
        <v>198</v>
      </c>
      <c r="E11" s="1" t="s">
        <v>84</v>
      </c>
      <c r="F11" s="1" t="s">
        <v>149</v>
      </c>
      <c r="G11" s="1" t="s">
        <v>152</v>
      </c>
      <c r="H11" s="1" t="s">
        <v>153</v>
      </c>
      <c r="I11" s="1" t="s">
        <v>199</v>
      </c>
      <c r="J11" s="1" t="s">
        <v>155</v>
      </c>
      <c r="K11" s="1" t="s">
        <v>199</v>
      </c>
      <c r="L11" s="1" t="s">
        <v>199</v>
      </c>
      <c r="M11" s="1" t="s">
        <v>156</v>
      </c>
      <c r="N11" s="1" t="s">
        <v>156</v>
      </c>
      <c r="O11" s="1" t="s">
        <v>157</v>
      </c>
      <c r="P11" s="1" t="s">
        <v>158</v>
      </c>
      <c r="Q11" s="1" t="s">
        <v>159</v>
      </c>
      <c r="R11" s="1" t="s">
        <v>200</v>
      </c>
      <c r="S11" s="1" t="s">
        <v>161</v>
      </c>
      <c r="T11" s="1" t="s">
        <v>162</v>
      </c>
      <c r="U11" s="1" t="s">
        <v>163</v>
      </c>
      <c r="V11" s="1" t="s">
        <v>164</v>
      </c>
    </row>
    <row r="12" s="1" customFormat="1" spans="1:22">
      <c r="A12" s="3">
        <v>21141015677</v>
      </c>
      <c r="B12" s="1" t="s">
        <v>149</v>
      </c>
      <c r="C12" s="1" t="s">
        <v>201</v>
      </c>
      <c r="D12" s="1" t="s">
        <v>202</v>
      </c>
      <c r="E12" s="1" t="s">
        <v>80</v>
      </c>
      <c r="F12" s="1" t="s">
        <v>149</v>
      </c>
      <c r="G12" s="1" t="s">
        <v>152</v>
      </c>
      <c r="H12" s="1" t="s">
        <v>153</v>
      </c>
      <c r="I12" s="1" t="s">
        <v>187</v>
      </c>
      <c r="J12" s="1" t="s">
        <v>155</v>
      </c>
      <c r="K12" s="1" t="s">
        <v>187</v>
      </c>
      <c r="L12" s="1" t="s">
        <v>187</v>
      </c>
      <c r="M12" s="1" t="s">
        <v>156</v>
      </c>
      <c r="N12" s="1" t="s">
        <v>156</v>
      </c>
      <c r="O12" s="1" t="s">
        <v>157</v>
      </c>
      <c r="P12" s="1" t="s">
        <v>158</v>
      </c>
      <c r="Q12" s="1" t="s">
        <v>159</v>
      </c>
      <c r="R12" s="1" t="s">
        <v>203</v>
      </c>
      <c r="S12" s="1" t="s">
        <v>161</v>
      </c>
      <c r="T12" s="1" t="s">
        <v>162</v>
      </c>
      <c r="U12" s="1" t="s">
        <v>163</v>
      </c>
      <c r="V12" s="1" t="s">
        <v>164</v>
      </c>
    </row>
    <row r="13" s="1" customFormat="1" spans="1:22">
      <c r="A13" s="3">
        <v>21140860053</v>
      </c>
      <c r="B13" s="1" t="s">
        <v>149</v>
      </c>
      <c r="C13" s="1" t="s">
        <v>204</v>
      </c>
      <c r="D13" s="1" t="s">
        <v>151</v>
      </c>
      <c r="E13" s="1" t="s">
        <v>75</v>
      </c>
      <c r="F13" s="1" t="s">
        <v>149</v>
      </c>
      <c r="G13" s="1" t="s">
        <v>152</v>
      </c>
      <c r="H13" s="1" t="s">
        <v>153</v>
      </c>
      <c r="I13" s="1" t="s">
        <v>205</v>
      </c>
      <c r="J13" s="1" t="s">
        <v>155</v>
      </c>
      <c r="K13" s="1" t="s">
        <v>205</v>
      </c>
      <c r="L13" s="1" t="s">
        <v>205</v>
      </c>
      <c r="M13" s="1" t="s">
        <v>156</v>
      </c>
      <c r="N13" s="1" t="s">
        <v>156</v>
      </c>
      <c r="O13" s="1" t="s">
        <v>157</v>
      </c>
      <c r="P13" s="1" t="s">
        <v>158</v>
      </c>
      <c r="Q13" s="1" t="s">
        <v>159</v>
      </c>
      <c r="R13" s="1" t="s">
        <v>206</v>
      </c>
      <c r="S13" s="1" t="s">
        <v>161</v>
      </c>
      <c r="T13" s="1" t="s">
        <v>162</v>
      </c>
      <c r="U13" s="1" t="s">
        <v>163</v>
      </c>
      <c r="V13" s="1" t="s">
        <v>164</v>
      </c>
    </row>
    <row r="14" s="1" customFormat="1" spans="1:22">
      <c r="A14" s="3">
        <v>999221140397038</v>
      </c>
      <c r="B14" s="1" t="s">
        <v>149</v>
      </c>
      <c r="C14" s="1" t="s">
        <v>207</v>
      </c>
      <c r="D14" s="1" t="s">
        <v>208</v>
      </c>
      <c r="E14" s="1" t="s">
        <v>71</v>
      </c>
      <c r="F14" s="1" t="s">
        <v>149</v>
      </c>
      <c r="G14" s="1" t="s">
        <v>152</v>
      </c>
      <c r="H14" s="1" t="s">
        <v>153</v>
      </c>
      <c r="I14" s="1" t="s">
        <v>209</v>
      </c>
      <c r="J14" s="1" t="s">
        <v>155</v>
      </c>
      <c r="K14" s="1" t="s">
        <v>209</v>
      </c>
      <c r="L14" s="1" t="s">
        <v>209</v>
      </c>
      <c r="M14" s="1" t="s">
        <v>156</v>
      </c>
      <c r="N14" s="1" t="s">
        <v>156</v>
      </c>
      <c r="O14" s="1" t="s">
        <v>157</v>
      </c>
      <c r="P14" s="1" t="s">
        <v>158</v>
      </c>
      <c r="Q14" s="1" t="s">
        <v>159</v>
      </c>
      <c r="R14" s="1" t="s">
        <v>210</v>
      </c>
      <c r="S14" s="1" t="s">
        <v>161</v>
      </c>
      <c r="T14" s="1" t="s">
        <v>162</v>
      </c>
      <c r="U14" s="1" t="s">
        <v>163</v>
      </c>
      <c r="V14" s="1" t="s">
        <v>164</v>
      </c>
    </row>
    <row r="15" s="1" customFormat="1" spans="1:22">
      <c r="A15" s="3">
        <v>21138798491</v>
      </c>
      <c r="B15" s="1" t="s">
        <v>149</v>
      </c>
      <c r="C15" s="1" t="s">
        <v>211</v>
      </c>
      <c r="D15" s="1" t="s">
        <v>212</v>
      </c>
      <c r="E15" s="1" t="s">
        <v>68</v>
      </c>
      <c r="F15" s="1" t="s">
        <v>149</v>
      </c>
      <c r="G15" s="1" t="s">
        <v>152</v>
      </c>
      <c r="H15" s="1" t="s">
        <v>153</v>
      </c>
      <c r="I15" s="1" t="s">
        <v>213</v>
      </c>
      <c r="J15" s="1" t="s">
        <v>155</v>
      </c>
      <c r="K15" s="1" t="s">
        <v>213</v>
      </c>
      <c r="L15" s="1" t="s">
        <v>213</v>
      </c>
      <c r="M15" s="1" t="s">
        <v>156</v>
      </c>
      <c r="N15" s="1" t="s">
        <v>156</v>
      </c>
      <c r="O15" s="1" t="s">
        <v>157</v>
      </c>
      <c r="P15" s="1" t="s">
        <v>158</v>
      </c>
      <c r="Q15" s="1" t="s">
        <v>159</v>
      </c>
      <c r="R15" s="1" t="s">
        <v>214</v>
      </c>
      <c r="S15" s="1" t="s">
        <v>161</v>
      </c>
      <c r="T15" s="1" t="s">
        <v>162</v>
      </c>
      <c r="U15" s="1" t="s">
        <v>163</v>
      </c>
      <c r="V15" s="1" t="s">
        <v>164</v>
      </c>
    </row>
    <row r="16" s="1" customFormat="1" spans="1:22">
      <c r="A16" s="3">
        <v>21138714196</v>
      </c>
      <c r="B16" s="1" t="s">
        <v>149</v>
      </c>
      <c r="C16" s="1" t="s">
        <v>215</v>
      </c>
      <c r="D16" s="1" t="s">
        <v>216</v>
      </c>
      <c r="E16" s="1" t="s">
        <v>64</v>
      </c>
      <c r="F16" s="1" t="s">
        <v>149</v>
      </c>
      <c r="G16" s="1" t="s">
        <v>152</v>
      </c>
      <c r="H16" s="1" t="s">
        <v>153</v>
      </c>
      <c r="I16" s="1" t="s">
        <v>217</v>
      </c>
      <c r="J16" s="1" t="s">
        <v>155</v>
      </c>
      <c r="K16" s="1" t="s">
        <v>217</v>
      </c>
      <c r="L16" s="1" t="s">
        <v>217</v>
      </c>
      <c r="M16" s="1" t="s">
        <v>156</v>
      </c>
      <c r="N16" s="1" t="s">
        <v>156</v>
      </c>
      <c r="O16" s="1" t="s">
        <v>157</v>
      </c>
      <c r="P16" s="1" t="s">
        <v>158</v>
      </c>
      <c r="Q16" s="1" t="s">
        <v>159</v>
      </c>
      <c r="R16" s="1" t="s">
        <v>218</v>
      </c>
      <c r="S16" s="1" t="s">
        <v>161</v>
      </c>
      <c r="T16" s="1" t="s">
        <v>162</v>
      </c>
      <c r="U16" s="1" t="s">
        <v>163</v>
      </c>
      <c r="V16" s="1" t="s">
        <v>164</v>
      </c>
    </row>
    <row r="17" s="1" customFormat="1" spans="1:22">
      <c r="A17" s="3">
        <v>21138698498</v>
      </c>
      <c r="B17" s="1" t="s">
        <v>149</v>
      </c>
      <c r="C17" s="1" t="s">
        <v>219</v>
      </c>
      <c r="D17" s="1" t="s">
        <v>220</v>
      </c>
      <c r="E17" s="1" t="s">
        <v>61</v>
      </c>
      <c r="F17" s="1" t="s">
        <v>149</v>
      </c>
      <c r="G17" s="1" t="s">
        <v>152</v>
      </c>
      <c r="H17" s="1" t="s">
        <v>153</v>
      </c>
      <c r="I17" s="1" t="s">
        <v>221</v>
      </c>
      <c r="J17" s="1" t="s">
        <v>155</v>
      </c>
      <c r="K17" s="1" t="s">
        <v>221</v>
      </c>
      <c r="L17" s="1" t="s">
        <v>221</v>
      </c>
      <c r="M17" s="1" t="s">
        <v>156</v>
      </c>
      <c r="N17" s="1" t="s">
        <v>156</v>
      </c>
      <c r="O17" s="1" t="s">
        <v>157</v>
      </c>
      <c r="P17" s="1" t="s">
        <v>158</v>
      </c>
      <c r="Q17" s="1" t="s">
        <v>159</v>
      </c>
      <c r="R17" s="1" t="s">
        <v>222</v>
      </c>
      <c r="S17" s="1" t="s">
        <v>161</v>
      </c>
      <c r="T17" s="1" t="s">
        <v>162</v>
      </c>
      <c r="U17" s="1" t="s">
        <v>163</v>
      </c>
      <c r="V17" s="1" t="s">
        <v>164</v>
      </c>
    </row>
    <row r="18" s="1" customFormat="1" spans="1:22">
      <c r="A18" s="3">
        <v>999221138607713</v>
      </c>
      <c r="B18" s="1" t="s">
        <v>149</v>
      </c>
      <c r="C18" s="1" t="s">
        <v>223</v>
      </c>
      <c r="D18" s="1" t="s">
        <v>224</v>
      </c>
      <c r="E18" s="1" t="s">
        <v>57</v>
      </c>
      <c r="F18" s="1" t="s">
        <v>149</v>
      </c>
      <c r="G18" s="1" t="s">
        <v>152</v>
      </c>
      <c r="H18" s="1" t="s">
        <v>153</v>
      </c>
      <c r="I18" s="1" t="s">
        <v>225</v>
      </c>
      <c r="J18" s="1" t="s">
        <v>155</v>
      </c>
      <c r="K18" s="1" t="s">
        <v>225</v>
      </c>
      <c r="L18" s="1" t="s">
        <v>225</v>
      </c>
      <c r="M18" s="1" t="s">
        <v>156</v>
      </c>
      <c r="N18" s="1" t="s">
        <v>156</v>
      </c>
      <c r="O18" s="1" t="s">
        <v>157</v>
      </c>
      <c r="P18" s="1" t="s">
        <v>158</v>
      </c>
      <c r="Q18" s="1" t="s">
        <v>159</v>
      </c>
      <c r="R18" s="1" t="s">
        <v>226</v>
      </c>
      <c r="S18" s="1" t="s">
        <v>161</v>
      </c>
      <c r="T18" s="1" t="s">
        <v>162</v>
      </c>
      <c r="U18" s="1" t="s">
        <v>163</v>
      </c>
      <c r="V18" s="1" t="s">
        <v>164</v>
      </c>
    </row>
    <row r="19" s="1" customFormat="1" spans="1:22">
      <c r="A19" s="3">
        <v>21138102656</v>
      </c>
      <c r="B19" s="1" t="s">
        <v>149</v>
      </c>
      <c r="C19" s="1" t="s">
        <v>227</v>
      </c>
      <c r="D19" s="1" t="s">
        <v>228</v>
      </c>
      <c r="E19" s="1" t="s">
        <v>52</v>
      </c>
      <c r="F19" s="1" t="s">
        <v>149</v>
      </c>
      <c r="G19" s="1" t="s">
        <v>152</v>
      </c>
      <c r="H19" s="1" t="s">
        <v>153</v>
      </c>
      <c r="I19" s="1" t="s">
        <v>229</v>
      </c>
      <c r="J19" s="1" t="s">
        <v>155</v>
      </c>
      <c r="K19" s="1" t="s">
        <v>229</v>
      </c>
      <c r="L19" s="1" t="s">
        <v>229</v>
      </c>
      <c r="M19" s="1" t="s">
        <v>156</v>
      </c>
      <c r="N19" s="1" t="s">
        <v>156</v>
      </c>
      <c r="O19" s="1" t="s">
        <v>157</v>
      </c>
      <c r="P19" s="1" t="s">
        <v>158</v>
      </c>
      <c r="Q19" s="1" t="s">
        <v>159</v>
      </c>
      <c r="R19" s="1" t="s">
        <v>230</v>
      </c>
      <c r="S19" s="1" t="s">
        <v>161</v>
      </c>
      <c r="T19" s="1" t="s">
        <v>162</v>
      </c>
      <c r="U19" s="1" t="s">
        <v>163</v>
      </c>
      <c r="V19" s="1" t="s">
        <v>164</v>
      </c>
    </row>
    <row r="20" s="1" customFormat="1" spans="1:22">
      <c r="A20" s="3">
        <v>21136941564</v>
      </c>
      <c r="B20" s="1" t="s">
        <v>149</v>
      </c>
      <c r="C20" s="1" t="s">
        <v>231</v>
      </c>
      <c r="D20" s="1" t="s">
        <v>232</v>
      </c>
      <c r="E20" s="1" t="s">
        <v>48</v>
      </c>
      <c r="F20" s="1" t="s">
        <v>149</v>
      </c>
      <c r="G20" s="1" t="s">
        <v>152</v>
      </c>
      <c r="H20" s="1" t="s">
        <v>153</v>
      </c>
      <c r="I20" s="1" t="s">
        <v>233</v>
      </c>
      <c r="J20" s="1" t="s">
        <v>155</v>
      </c>
      <c r="K20" s="1" t="s">
        <v>233</v>
      </c>
      <c r="L20" s="1" t="s">
        <v>233</v>
      </c>
      <c r="M20" s="1" t="s">
        <v>156</v>
      </c>
      <c r="N20" s="1" t="s">
        <v>156</v>
      </c>
      <c r="O20" s="1" t="s">
        <v>157</v>
      </c>
      <c r="P20" s="1" t="s">
        <v>158</v>
      </c>
      <c r="Q20" s="1" t="s">
        <v>159</v>
      </c>
      <c r="R20" s="1" t="s">
        <v>234</v>
      </c>
      <c r="S20" s="1" t="s">
        <v>161</v>
      </c>
      <c r="T20" s="1" t="s">
        <v>162</v>
      </c>
      <c r="U20" s="1" t="s">
        <v>163</v>
      </c>
      <c r="V20" s="1" t="s">
        <v>164</v>
      </c>
    </row>
    <row r="21" s="1" customFormat="1" spans="1:22">
      <c r="A21" s="3">
        <v>999221136778807</v>
      </c>
      <c r="B21" s="1" t="s">
        <v>149</v>
      </c>
      <c r="C21" s="1" t="s">
        <v>235</v>
      </c>
      <c r="D21" s="1" t="s">
        <v>236</v>
      </c>
      <c r="E21" s="1" t="s">
        <v>44</v>
      </c>
      <c r="F21" s="1" t="s">
        <v>149</v>
      </c>
      <c r="G21" s="1" t="s">
        <v>152</v>
      </c>
      <c r="H21" s="1" t="s">
        <v>153</v>
      </c>
      <c r="I21" s="1" t="s">
        <v>237</v>
      </c>
      <c r="J21" s="1" t="s">
        <v>155</v>
      </c>
      <c r="K21" s="1" t="s">
        <v>237</v>
      </c>
      <c r="L21" s="1" t="s">
        <v>237</v>
      </c>
      <c r="M21" s="1" t="s">
        <v>156</v>
      </c>
      <c r="N21" s="1" t="s">
        <v>156</v>
      </c>
      <c r="O21" s="1" t="s">
        <v>157</v>
      </c>
      <c r="P21" s="1" t="s">
        <v>158</v>
      </c>
      <c r="Q21" s="1" t="s">
        <v>159</v>
      </c>
      <c r="R21" s="1" t="s">
        <v>238</v>
      </c>
      <c r="S21" s="1" t="s">
        <v>161</v>
      </c>
      <c r="T21" s="1" t="s">
        <v>162</v>
      </c>
      <c r="U21" s="1" t="s">
        <v>163</v>
      </c>
      <c r="V21" s="1" t="s">
        <v>164</v>
      </c>
    </row>
    <row r="22" s="1" customFormat="1" spans="1:22">
      <c r="A22" s="3">
        <v>999221132278302</v>
      </c>
      <c r="B22" s="1" t="s">
        <v>239</v>
      </c>
      <c r="C22" s="1" t="s">
        <v>240</v>
      </c>
      <c r="D22" s="1" t="s">
        <v>241</v>
      </c>
      <c r="E22" s="1" t="s">
        <v>40</v>
      </c>
      <c r="F22" s="1" t="s">
        <v>239</v>
      </c>
      <c r="G22" s="1" t="s">
        <v>152</v>
      </c>
      <c r="H22" s="1" t="s">
        <v>153</v>
      </c>
      <c r="I22" s="1" t="s">
        <v>242</v>
      </c>
      <c r="J22" s="1" t="s">
        <v>155</v>
      </c>
      <c r="K22" s="1" t="s">
        <v>242</v>
      </c>
      <c r="L22" s="1" t="s">
        <v>242</v>
      </c>
      <c r="M22" s="1" t="s">
        <v>156</v>
      </c>
      <c r="N22" s="1" t="s">
        <v>156</v>
      </c>
      <c r="O22" s="1" t="s">
        <v>157</v>
      </c>
      <c r="P22" s="1" t="s">
        <v>158</v>
      </c>
      <c r="Q22" s="1" t="s">
        <v>159</v>
      </c>
      <c r="R22" s="1" t="s">
        <v>243</v>
      </c>
      <c r="S22" s="1" t="s">
        <v>161</v>
      </c>
      <c r="T22" s="1" t="s">
        <v>162</v>
      </c>
      <c r="U22" s="1" t="s">
        <v>163</v>
      </c>
      <c r="V22" s="1" t="s">
        <v>164</v>
      </c>
    </row>
    <row r="23" s="1" customFormat="1" spans="1:22">
      <c r="A23" s="3">
        <v>21131573495</v>
      </c>
      <c r="B23" s="1" t="s">
        <v>239</v>
      </c>
      <c r="C23" s="1" t="s">
        <v>244</v>
      </c>
      <c r="D23" s="1" t="s">
        <v>245</v>
      </c>
      <c r="E23" s="1" t="s">
        <v>31</v>
      </c>
      <c r="F23" s="1" t="s">
        <v>239</v>
      </c>
      <c r="G23" s="1" t="s">
        <v>152</v>
      </c>
      <c r="H23" s="1" t="s">
        <v>153</v>
      </c>
      <c r="I23" s="1" t="s">
        <v>246</v>
      </c>
      <c r="J23" s="1" t="s">
        <v>155</v>
      </c>
      <c r="K23" s="1" t="s">
        <v>246</v>
      </c>
      <c r="L23" s="1" t="s">
        <v>246</v>
      </c>
      <c r="M23" s="1" t="s">
        <v>156</v>
      </c>
      <c r="N23" s="1" t="s">
        <v>156</v>
      </c>
      <c r="O23" s="1" t="s">
        <v>157</v>
      </c>
      <c r="P23" s="1" t="s">
        <v>158</v>
      </c>
      <c r="Q23" s="1" t="s">
        <v>159</v>
      </c>
      <c r="R23" s="1" t="s">
        <v>247</v>
      </c>
      <c r="S23" s="1" t="s">
        <v>161</v>
      </c>
      <c r="T23" s="1" t="s">
        <v>162</v>
      </c>
      <c r="U23" s="1" t="s">
        <v>163</v>
      </c>
      <c r="V23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2022-09-28T01:40:00Z</dcterms:created>
  <dcterms:modified xsi:type="dcterms:W3CDTF">2022-09-28T02:37:22Z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363ACFB1D49C4564B00A68011062AD0F</vt:lpwstr>
  </property>
  <property fmtid="{D5CDD505-2E9C-101B-9397-08002B2CF9AE}" pid="3" name="KSOProductBuildVer">
    <vt:lpwstr>2052-11.1.0.12358</vt:lpwstr>
  </property>
</Properties>
</file>