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</definedName>
  </definedNames>
  <calcPr calcId="144525"/>
</workbook>
</file>

<file path=xl/sharedStrings.xml><?xml version="1.0" encoding="utf-8"?>
<sst xmlns="http://schemas.openxmlformats.org/spreadsheetml/2006/main" count="861" uniqueCount="360">
  <si>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</si>
  <si>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</si>
  <si>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</si>
  <si>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</si>
  <si>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</si>
  <si>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</si>
  <si>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</si>
  <si>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</si>
  <si>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</si>
  <si>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</si>
  <si>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</si>
  <si>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</si>
  <si>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</si>
  <si>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</si>
  <si>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</si>
  <si>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</si>
  <si>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</si>
  <si>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</si>
  <si>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</si>
  <si>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</si>
  <si>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</si>
  <si>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</si>
  <si>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</si>
  <si>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</si>
  <si>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</si>
  <si>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18025590301	</t>
  </si>
  <si>
    <t>Ctrip</t>
  </si>
  <si>
    <t>正常</t>
  </si>
  <si>
    <t>[贝尔法斯特]贝尔法斯特假日酒店度假村(Holiday Inn Belfast, an Ihg Hotel)(37210057)</t>
  </si>
  <si>
    <t>双床房&lt;2人入住&gt;&lt;不退款&gt;&lt;早餐&gt;</t>
  </si>
  <si>
    <t>USD</t>
  </si>
  <si>
    <t>Fallon/Patrina</t>
  </si>
  <si>
    <t>CA5326220928USD</t>
  </si>
  <si>
    <t>未提现</t>
  </si>
  <si>
    <t>携程开票</t>
  </si>
  <si>
    <t xml:space="preserve">	</t>
  </si>
  <si>
    <t xml:space="preserve">21717223	</t>
  </si>
  <si>
    <t xml:space="preserve">18378208535	</t>
  </si>
  <si>
    <t>[利莫瑞克]极乐温泉酒店(Absolute Hotel Limerick)(40037439)</t>
  </si>
  <si>
    <t>高级客房1张特大床&lt;2人入住&gt;&lt;不退款&gt;</t>
  </si>
  <si>
    <t>Carr/James,Carr/Contessa</t>
  </si>
  <si>
    <t xml:space="preserve">2619418	</t>
  </si>
  <si>
    <t xml:space="preserve">EXP-1975908068	</t>
  </si>
  <si>
    <t xml:space="preserve">18717488171	</t>
  </si>
  <si>
    <t>[纽约]纽约时代广场西希尔顿逸林酒店(Doubletree by Hilton New York Times Square West)(37195983)</t>
  </si>
  <si>
    <t>标准特大床房&lt;不退款&gt;&lt;2人入住&gt;</t>
  </si>
  <si>
    <t>Reyes/Milagros</t>
  </si>
  <si>
    <t xml:space="preserve">86821068	</t>
  </si>
  <si>
    <t xml:space="preserve">18862710784	</t>
  </si>
  <si>
    <t>[阿姆斯特丹]阿姆斯特丹市诺富特酒店(Novotel Amsterdam City)(37214772)</t>
  </si>
  <si>
    <t>标准大号床房&lt;2人入住&gt;&lt;不退款&gt;</t>
  </si>
  <si>
    <t>Murali/Jagan</t>
  </si>
  <si>
    <t xml:space="preserve">2666597	</t>
  </si>
  <si>
    <t xml:space="preserve">0515WIN538	</t>
  </si>
  <si>
    <t xml:space="preserve">18873288794	</t>
  </si>
  <si>
    <t>[高贵林]温哥华大都会行政酒店及会议中心(Executive Plaza Hotel &amp; Conference Centre, Metro Vancouver)(37204630)</t>
  </si>
  <si>
    <t>大床一卧套房&lt;不退款&gt;&lt;2人入住&gt;</t>
  </si>
  <si>
    <t>Tuer/Colin,Beaudoin/Athena</t>
  </si>
  <si>
    <t xml:space="preserve">2668055	</t>
  </si>
  <si>
    <t xml:space="preserve">79325732	</t>
  </si>
  <si>
    <t xml:space="preserve">18915476586	</t>
  </si>
  <si>
    <t>[迈阿密]迈阿密YVE酒店(YVE Hotel Miami)(44701136)</t>
  </si>
  <si>
    <t>Savvy Room with King Bed&lt;2人入住&gt;&lt;不退款&gt;</t>
  </si>
  <si>
    <t>Dindial/nirmala,dindial/devin</t>
  </si>
  <si>
    <t xml:space="preserve">2676330	</t>
  </si>
  <si>
    <t xml:space="preserve">18954659958	</t>
  </si>
  <si>
    <t>[俄克拉何马城]俄克拉何马城21c博物馆酒店(21c Museum Hotel Oklahoma City)(45977434)</t>
  </si>
  <si>
    <t>豪华间&lt;2人入住&gt;&lt;不退款&gt;</t>
  </si>
  <si>
    <t>Gimlin/Matthew Thoms</t>
  </si>
  <si>
    <t xml:space="preserve">76346634	</t>
  </si>
  <si>
    <t xml:space="preserve">18958528763	</t>
  </si>
  <si>
    <t>[马默斯莱克斯]村庄小屋酒店(The Village Lodge)(37221792)</t>
  </si>
  <si>
    <t>公寓房(一卧)&lt;2人入住&gt;&lt;不退款&gt;</t>
  </si>
  <si>
    <t>Anjum/Waqas</t>
  </si>
  <si>
    <t xml:space="preserve">2691167	</t>
  </si>
  <si>
    <t xml:space="preserve">21042025970	</t>
  </si>
  <si>
    <t>[首尔]三井酒店(Hotel Samjung)(37236514)</t>
  </si>
  <si>
    <t>标准双床房&lt;2人入住&gt;&lt;不退款&gt;</t>
  </si>
  <si>
    <t>Lee/Junghwa</t>
  </si>
  <si>
    <t xml:space="preserve">22021895	</t>
  </si>
  <si>
    <t xml:space="preserve">21082520774	</t>
  </si>
  <si>
    <t>[芝加哥]芝加哥市区/华丽一英里希尔顿花园旅馆(Hilton Garden Inn Chicago Downtown/Magnificent Mile)(37221111)</t>
  </si>
  <si>
    <t>特大床房&lt;2人入住&gt;&lt;不退款&gt;</t>
  </si>
  <si>
    <t>FAN/FAN</t>
  </si>
  <si>
    <t xml:space="preserve">2699178	</t>
  </si>
  <si>
    <t xml:space="preserve">3297950252	</t>
  </si>
  <si>
    <t xml:space="preserve">21087872995	</t>
  </si>
  <si>
    <t>[拉斯维加斯]拉斯维加斯金砖酒店(Golden Nugget Las Vegas)(37202473)</t>
  </si>
  <si>
    <t>卡尔森塔楼豪华房（特大床）&lt;2人入住&gt;&lt;不退款&gt;</t>
  </si>
  <si>
    <t>Romero/Marco Alexander</t>
  </si>
  <si>
    <t xml:space="preserve">21088415986	</t>
  </si>
  <si>
    <t>[Peania]雅典阿提卡大道 - 机场西假日酒店 - IHG 旗下酒店(Holiday Inn Athens Attica Av. Airport West, an IHG Hotel)(37197584)</t>
  </si>
  <si>
    <t>标准房&lt;2人入住&gt;&lt;不退款&gt;&lt;早餐&gt;</t>
  </si>
  <si>
    <t>Munro/Andrew</t>
  </si>
  <si>
    <t xml:space="preserve">42731272	</t>
  </si>
  <si>
    <t xml:space="preserve">21092833396	</t>
  </si>
  <si>
    <t>[纽卡斯尔]希尔顿纽卡尔斯国际机场双树酒店(DoubleTree by Hilton Hotel Newcastle International Airport)(37203419)</t>
  </si>
  <si>
    <t>双人房&lt;2人入住&gt;&lt;不退款&gt;</t>
  </si>
  <si>
    <t>LYU/ZIYAN</t>
  </si>
  <si>
    <t xml:space="preserve">2700030	</t>
  </si>
  <si>
    <t xml:space="preserve">SH13959210	</t>
  </si>
  <si>
    <t>退单</t>
  </si>
  <si>
    <t xml:space="preserve">21105238132	</t>
  </si>
  <si>
    <t>[纽约]梦幻市区酒店(Dream Downtown)(39047687)</t>
  </si>
  <si>
    <t>客房, 1 张大床 (Bronze)&lt;1&gt;&lt;2人入住&gt;&lt;不退款&gt;</t>
  </si>
  <si>
    <t>Scott/Omar Abdul</t>
  </si>
  <si>
    <t xml:space="preserve">2701165	</t>
  </si>
  <si>
    <t xml:space="preserve">63084SE108050	</t>
  </si>
  <si>
    <t xml:space="preserve">21122164936	</t>
  </si>
  <si>
    <t>[戈亚尼亚]奥夫特阿弗雷酒店(Oft Alfre Hotels)(39040897)</t>
  </si>
  <si>
    <t>高级双人床房&lt;2人入住&gt;&lt;不退款&gt;</t>
  </si>
  <si>
    <t>Brito/Madalena</t>
  </si>
  <si>
    <t xml:space="preserve">2703717	</t>
  </si>
  <si>
    <t xml:space="preserve">59470064	</t>
  </si>
  <si>
    <t xml:space="preserve">21123644733	</t>
  </si>
  <si>
    <t>[科尔多瓦]科尔多瓦中心酒店(Hotel Córdoba Centro)(37241218)</t>
  </si>
  <si>
    <t>标准双人房&lt;2人入住&gt;&lt;不退款&gt;</t>
  </si>
  <si>
    <t>ramirez rodriguez/Carmen ,chica Liebana/angela</t>
  </si>
  <si>
    <t xml:space="preserve">1663853347782	</t>
  </si>
  <si>
    <t xml:space="preserve">21124348106	</t>
  </si>
  <si>
    <t>[都灵]罗马和凯沃尔岩酒店(Hotel Roma e Rocca Cavour)(37209534)</t>
  </si>
  <si>
    <t>经典双人床房&lt;2人入住&gt;&lt;不退款&gt;</t>
  </si>
  <si>
    <t>Joray/Manuel</t>
  </si>
  <si>
    <t xml:space="preserve">21125195094	</t>
  </si>
  <si>
    <t>[卡姆登]伦敦圣吉尔斯酒店(St Giles London – A St Giles Hotel)(37257430)</t>
  </si>
  <si>
    <t>经典大床房&lt;2人入住&gt;&lt;不退款&gt;</t>
  </si>
  <si>
    <t>Radley/Sian,Radley/Ffion</t>
  </si>
  <si>
    <t xml:space="preserve">2704202	</t>
  </si>
  <si>
    <t xml:space="preserve">79688SE272208-14	</t>
  </si>
  <si>
    <t xml:space="preserve">21125376290	</t>
  </si>
  <si>
    <t>[拉古纳山]希尔斯酒店 - 登高精选酒店(The Hills Hotel, Ascend Hotel Collection)(37237668)</t>
  </si>
  <si>
    <t>Owen/Matthew</t>
  </si>
  <si>
    <t xml:space="preserve">Acknowledged	</t>
  </si>
  <si>
    <t xml:space="preserve">21136098806	</t>
  </si>
  <si>
    <t>[旧金山]安妮女王酒店(Queen Anne)(37209935)</t>
  </si>
  <si>
    <t>标准房&lt;2人入住&gt;&lt;不退款&gt;</t>
  </si>
  <si>
    <t>Puente/Ramiro</t>
  </si>
  <si>
    <t xml:space="preserve">21140192243	</t>
  </si>
  <si>
    <t>[曼谷]Cross氛围曼谷素坤逸酒店(Cross Vibe Bangkok Sukhumvit)(37223493)</t>
  </si>
  <si>
    <t>manosilapakprn/ophat</t>
  </si>
  <si>
    <t xml:space="preserve">2707091	</t>
  </si>
  <si>
    <t xml:space="preserve">107090	</t>
  </si>
  <si>
    <t xml:space="preserve">21140646241	</t>
  </si>
  <si>
    <t>[吉隆坡]吉隆坡柏威年酒店 · 悦榕庄管理(Pavilion Hotel Kuala Lumpur Managed by Banyan Tree)(40759685)</t>
  </si>
  <si>
    <t>绿洲庭院特大床房&lt;2人入住&gt;&lt;不退款&gt;&lt;早餐&gt;</t>
  </si>
  <si>
    <t>Zakaria/Mohd Norisham,Zakaria/Mohd Norisham</t>
  </si>
  <si>
    <t xml:space="preserve">2707203	</t>
  </si>
  <si>
    <t xml:space="preserve">193112	</t>
  </si>
  <si>
    <t xml:space="preserve">21140669222	</t>
  </si>
  <si>
    <t>绿洲庭院双床房&lt;2人入住&gt;&lt;不退款&gt;&lt;早餐&gt;</t>
  </si>
  <si>
    <t xml:space="preserve">2707211	</t>
  </si>
  <si>
    <t xml:space="preserve">193114	</t>
  </si>
  <si>
    <t xml:space="preserve">21142737504	</t>
  </si>
  <si>
    <t>[Kemirirejo]爪哇岛马格朗普瑞阿斯里酒店(Hotel Puri Asri Java Magelang)(39617725)</t>
  </si>
  <si>
    <t>新楼行政房&lt;2人入住&gt;&lt;不退款&gt;&lt;早餐&gt;</t>
  </si>
  <si>
    <t>Jayanto/Faisal</t>
  </si>
  <si>
    <t>，</t>
  </si>
  <si>
    <t>本期扣款9.99元</t>
  </si>
  <si>
    <t>A220928105856481</t>
  </si>
  <si>
    <t>A220928105942481</t>
  </si>
  <si>
    <t>USD / HKD 当前参考汇率: 7.84976</t>
  </si>
  <si>
    <t>总计： 5340.01 USD/
41917.8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</si>
  <si>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</si>
  <si>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</si>
  <si>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</si>
  <si>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</si>
  <si>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</si>
  <si>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</si>
  <si>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</si>
  <si>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</si>
  <si>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</si>
  <si>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</si>
  <si>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</si>
  <si>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</si>
  <si>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</si>
  <si>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</si>
  <si>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</si>
  <si>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</si>
  <si>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</si>
  <si>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</si>
  <si>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</si>
  <si>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2022-09-24</t>
  </si>
  <si>
    <t>2707611</t>
  </si>
  <si>
    <t>爪哇岛马格朗普瑞阿斯里酒店</t>
  </si>
  <si>
    <t>Jayanto Faisal</t>
  </si>
  <si>
    <t>2022-09-25</t>
  </si>
  <si>
    <t>退房日周结</t>
  </si>
  <si>
    <t>457.36</t>
  </si>
  <si>
    <t>64.00</t>
  </si>
  <si>
    <t>0</t>
  </si>
  <si>
    <t>0.00</t>
  </si>
  <si>
    <t>携程盛景国际直连</t>
  </si>
  <si>
    <t>01.010677</t>
  </si>
  <si>
    <t>2022-09-24 21:02:24</t>
  </si>
  <si>
    <t>否</t>
  </si>
  <si>
    <t>汇智国际旅游发展有限公司</t>
  </si>
  <si>
    <t>直连</t>
  </si>
  <si>
    <t>印度尼西亚</t>
  </si>
  <si>
    <t>2707211</t>
  </si>
  <si>
    <t>吉隆坡柏威年酒店 · 悦榕庄管理</t>
  </si>
  <si>
    <t>Zakaria Mohd Norisham,Zakaria Mohd Norisham</t>
  </si>
  <si>
    <t>993.34</t>
  </si>
  <si>
    <t>139.00</t>
  </si>
  <si>
    <t>2022-09-24 16:57:10</t>
  </si>
  <si>
    <t>直采</t>
  </si>
  <si>
    <t>马来西亚</t>
  </si>
  <si>
    <t>2707203</t>
  </si>
  <si>
    <t>2022-09-24 16:56:47</t>
  </si>
  <si>
    <t>2707091</t>
  </si>
  <si>
    <t>Cross氛围曼谷素坤逸酒店</t>
  </si>
  <si>
    <t>manosilapakprn ophat</t>
  </si>
  <si>
    <t>257.27</t>
  </si>
  <si>
    <t>36.00</t>
  </si>
  <si>
    <t>2022-09-24 16:32:42</t>
  </si>
  <si>
    <t>泰国</t>
  </si>
  <si>
    <t>2706136</t>
  </si>
  <si>
    <t>安妮女王酒店</t>
  </si>
  <si>
    <t>Puente Ramiro</t>
  </si>
  <si>
    <t>1464.99</t>
  </si>
  <si>
    <t>205.00</t>
  </si>
  <si>
    <t>2022-09-24 02:02:34</t>
  </si>
  <si>
    <t>美国</t>
  </si>
  <si>
    <t>2022-09-23</t>
  </si>
  <si>
    <t>2704229</t>
  </si>
  <si>
    <t>希尔斯酒店 - 阿桑德连锁酒店</t>
  </si>
  <si>
    <t>Owen Matthew</t>
  </si>
  <si>
    <t>2303.71</t>
  </si>
  <si>
    <t>326.00</t>
  </si>
  <si>
    <t>2022-09-23 00:08:37</t>
  </si>
  <si>
    <t>2022-09-22</t>
  </si>
  <si>
    <t>2704202</t>
  </si>
  <si>
    <t>伦敦圣吉尔斯酒店</t>
  </si>
  <si>
    <t>Radley Sian,Radley Ffion</t>
  </si>
  <si>
    <t>2473.31</t>
  </si>
  <si>
    <t>350.00</t>
  </si>
  <si>
    <t>2022-09-22 23:51:20</t>
  </si>
  <si>
    <t>英国</t>
  </si>
  <si>
    <t>2704047</t>
  </si>
  <si>
    <t>罗马和凯沃尔岩酒店</t>
  </si>
  <si>
    <t>Joray Manuel</t>
  </si>
  <si>
    <t>819.73</t>
  </si>
  <si>
    <t>116.00</t>
  </si>
  <si>
    <t>2022-09-22 22:08:34</t>
  </si>
  <si>
    <t>意大利</t>
  </si>
  <si>
    <t>2703939</t>
  </si>
  <si>
    <t>科尔多瓦中心酒店</t>
  </si>
  <si>
    <t>ramirez rodriguez Carmen,chica Liebana angela</t>
  </si>
  <si>
    <t>1625.32</t>
  </si>
  <si>
    <t>230.00</t>
  </si>
  <si>
    <t>2022-09-22 22:08:40</t>
  </si>
  <si>
    <t>西班牙</t>
  </si>
  <si>
    <t>2703717</t>
  </si>
  <si>
    <t>奥夫特阿弗雷酒店</t>
  </si>
  <si>
    <t>Brito Madalena</t>
  </si>
  <si>
    <t>635.99</t>
  </si>
  <si>
    <t>90.00</t>
  </si>
  <si>
    <t>2022-09-22 19:06:27</t>
  </si>
  <si>
    <t>巴西</t>
  </si>
  <si>
    <t>2022-09-21</t>
  </si>
  <si>
    <t>2701165</t>
  </si>
  <si>
    <t>梦幻市区酒店</t>
  </si>
  <si>
    <t>Scott Omar Abdul</t>
  </si>
  <si>
    <t>2596.10</t>
  </si>
  <si>
    <t>369.00</t>
  </si>
  <si>
    <t>2022-09-21 07:44:04</t>
  </si>
  <si>
    <t>2022-09-20</t>
  </si>
  <si>
    <t>2700030</t>
  </si>
  <si>
    <t>希尔顿纽卡尔斯国际机场逸林酒店</t>
  </si>
  <si>
    <t>LYU ZIYAN</t>
  </si>
  <si>
    <t>533.75</t>
  </si>
  <si>
    <t>76.00</t>
  </si>
  <si>
    <t>2022-09-20 12:11:59</t>
  </si>
  <si>
    <t>2699635</t>
  </si>
  <si>
    <t>雅典阿提卡大道 - 机场西假日酒店 - IHG 旗下酒店</t>
  </si>
  <si>
    <t>Munro Andrew</t>
  </si>
  <si>
    <t>1411.62</t>
  </si>
  <si>
    <t>201.00</t>
  </si>
  <si>
    <t>2022-09-20 01:47:18</t>
  </si>
  <si>
    <t>希腊</t>
  </si>
  <si>
    <t>2022-09-19</t>
  </si>
  <si>
    <t>2699579</t>
  </si>
  <si>
    <t>拉斯维加斯金砖酒店</t>
  </si>
  <si>
    <t>Romero Marco Alexander</t>
  </si>
  <si>
    <t>1665.14</t>
  </si>
  <si>
    <t>238.00</t>
  </si>
  <si>
    <t>2022-09-19 23:58:23</t>
  </si>
  <si>
    <t>2699178</t>
  </si>
  <si>
    <t>芝加哥市区/华丽一英里希尔顿花园旅馆</t>
  </si>
  <si>
    <t>FAN FAN</t>
  </si>
  <si>
    <t>4176.85</t>
  </si>
  <si>
    <t>597.00</t>
  </si>
  <si>
    <t>2022-09-19 18:12:53</t>
  </si>
  <si>
    <t>2022-09-18</t>
  </si>
  <si>
    <t>2697064</t>
  </si>
  <si>
    <t>首尔三井酒店</t>
  </si>
  <si>
    <t>Lee Junghwa</t>
  </si>
  <si>
    <t>664.66</t>
  </si>
  <si>
    <t>95.00</t>
  </si>
  <si>
    <t>2022-09-18 12:02:17</t>
  </si>
  <si>
    <t>韩国</t>
  </si>
  <si>
    <t>2022-09-14</t>
  </si>
  <si>
    <t>2691167</t>
  </si>
  <si>
    <t>村庄小屋酒店</t>
  </si>
  <si>
    <t>Anjum Waqas</t>
  </si>
  <si>
    <t>1180.36</t>
  </si>
  <si>
    <t>169.00</t>
  </si>
  <si>
    <t>2022-09-14 12:25:16</t>
  </si>
  <si>
    <t>2022-09-13</t>
  </si>
  <si>
    <t>2689425</t>
  </si>
  <si>
    <t>俄克拉何马城21c博物馆酒店</t>
  </si>
  <si>
    <t>Gimlin Matthew Thoms</t>
  </si>
  <si>
    <t>1034.40</t>
  </si>
  <si>
    <t>149.00</t>
  </si>
  <si>
    <t>2022-09-13 01:38:38</t>
  </si>
  <si>
    <t>2022-09-02</t>
  </si>
  <si>
    <t>2676330</t>
  </si>
  <si>
    <t>迈阿密YVE酒店</t>
  </si>
  <si>
    <t>Dindial nirmala,dindial devin</t>
  </si>
  <si>
    <t>1966.19</t>
  </si>
  <si>
    <t>284.00</t>
  </si>
  <si>
    <t>2022-09-02 10:25:33</t>
  </si>
  <si>
    <t>2022-08-26</t>
  </si>
  <si>
    <t>2668055</t>
  </si>
  <si>
    <t>温哥华大都会行政酒店及会议中心</t>
  </si>
  <si>
    <t>Tuer Colin,Beaudoin Athena</t>
  </si>
  <si>
    <t>3604.44</t>
  </si>
  <si>
    <t>525.00</t>
  </si>
  <si>
    <t>2022-08-26 09:25:45</t>
  </si>
  <si>
    <t>加拿大</t>
  </si>
  <si>
    <t>2022-08-25</t>
  </si>
  <si>
    <t>2666597</t>
  </si>
  <si>
    <t>阿姆斯特丹市诺富特酒店</t>
  </si>
  <si>
    <t>Murali Jagan</t>
  </si>
  <si>
    <t>1265.20</t>
  </si>
  <si>
    <t>184.00</t>
  </si>
  <si>
    <t>2022-08-25 04:04:53</t>
  </si>
  <si>
    <t>荷兰</t>
  </si>
  <si>
    <t>2022-08-11</t>
  </si>
  <si>
    <t>2651939</t>
  </si>
  <si>
    <t>纽约时代广场西希尔顿逸林酒店</t>
  </si>
  <si>
    <t>Reyes Milagros</t>
  </si>
  <si>
    <t>3586.11</t>
  </si>
  <si>
    <t>532.00</t>
  </si>
  <si>
    <t>2022-08-11 19:54:26</t>
  </si>
  <si>
    <t>2022-07-13</t>
  </si>
  <si>
    <t>2619418</t>
  </si>
  <si>
    <t>利默里克极乐酒店</t>
  </si>
  <si>
    <t>Carr James,Carr Contessa</t>
  </si>
  <si>
    <t>990.82</t>
  </si>
  <si>
    <t>147.00</t>
  </si>
  <si>
    <t>2022-07-13 04:07:34</t>
  </si>
  <si>
    <t>爱尔兰</t>
  </si>
  <si>
    <t>2022-05-31</t>
  </si>
  <si>
    <t>2570225</t>
  </si>
  <si>
    <t>贝尔法斯特假日酒店度假村</t>
  </si>
  <si>
    <t>Fallon Patrina</t>
  </si>
  <si>
    <t>89.00</t>
  </si>
  <si>
    <t>88</t>
  </si>
  <si>
    <t>594</t>
  </si>
  <si>
    <t>2022-09-20 20:31:51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</si>
</sst>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14</xdr:col>
      <xdr:colOff>523875</xdr:colOff>
      <xdr:row>69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29450"/>
          <a:ext cx="10963275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44829</v>
      </c>
      <c r="H2" s="4">
        <v>1</v>
      </c>
      <c r="I2" s="4">
        <v>2</v>
      </c>
      <c r="J2" s="4">
        <v>2</v>
      </c>
      <c r="K2" s="4" t="s">
        <v>30</v>
      </c>
      <c r="L2" s="4">
        <v>297</v>
      </c>
      <c r="M2" s="4">
        <v>297</v>
      </c>
      <c r="N2" s="4" t="s">
        <v>31</v>
      </c>
      <c r="O2" s="4" t="s">
        <v>32</v>
      </c>
      <c r="P2" s="4" t="s">
        <v>33</v>
      </c>
      <c r="Q2" s="4">
        <v>0</v>
      </c>
      <c r="R2" s="7">
        <v>44712</v>
      </c>
      <c r="S2" s="6">
        <v>44832</v>
      </c>
      <c r="T2" s="4" t="s">
        <v>34</v>
      </c>
      <c r="U2" s="4">
        <v>297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44828</v>
      </c>
      <c r="G3" s="6">
        <v>44829</v>
      </c>
      <c r="H3" s="4">
        <v>1</v>
      </c>
      <c r="I3" s="4">
        <v>1</v>
      </c>
      <c r="J3" s="4">
        <v>1</v>
      </c>
      <c r="K3" s="4" t="s">
        <v>30</v>
      </c>
      <c r="L3" s="4">
        <v>147</v>
      </c>
      <c r="M3" s="4">
        <v>147</v>
      </c>
      <c r="N3" s="4" t="s">
        <v>40</v>
      </c>
      <c r="O3" s="4" t="s">
        <v>32</v>
      </c>
      <c r="P3" s="4" t="s">
        <v>33</v>
      </c>
      <c r="Q3" s="4">
        <v>0</v>
      </c>
      <c r="R3" s="7">
        <v>44755</v>
      </c>
      <c r="S3" s="6">
        <v>44832</v>
      </c>
      <c r="T3" s="4" t="s">
        <v>34</v>
      </c>
      <c r="U3" s="4">
        <v>147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44827</v>
      </c>
      <c r="G4" s="6">
        <v>44829</v>
      </c>
      <c r="H4" s="4">
        <v>1</v>
      </c>
      <c r="I4" s="4">
        <v>2</v>
      </c>
      <c r="J4" s="4">
        <v>2</v>
      </c>
      <c r="K4" s="4" t="s">
        <v>30</v>
      </c>
      <c r="L4" s="4">
        <v>532</v>
      </c>
      <c r="M4" s="4">
        <v>532</v>
      </c>
      <c r="N4" s="4" t="s">
        <v>46</v>
      </c>
      <c r="O4" s="4" t="s">
        <v>32</v>
      </c>
      <c r="P4" s="4" t="s">
        <v>33</v>
      </c>
      <c r="Q4" s="4">
        <v>0</v>
      </c>
      <c r="R4" s="7">
        <v>44784</v>
      </c>
      <c r="S4" s="6">
        <v>44832</v>
      </c>
      <c r="T4" s="4" t="s">
        <v>34</v>
      </c>
      <c r="U4" s="4">
        <v>532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44828</v>
      </c>
      <c r="G5" s="6">
        <v>44829</v>
      </c>
      <c r="H5" s="4">
        <v>1</v>
      </c>
      <c r="I5" s="4">
        <v>1</v>
      </c>
      <c r="J5" s="4">
        <v>1</v>
      </c>
      <c r="K5" s="4" t="s">
        <v>30</v>
      </c>
      <c r="L5" s="4">
        <v>184</v>
      </c>
      <c r="M5" s="4">
        <v>184</v>
      </c>
      <c r="N5" s="4" t="s">
        <v>51</v>
      </c>
      <c r="O5" s="4" t="s">
        <v>32</v>
      </c>
      <c r="P5" s="4" t="s">
        <v>33</v>
      </c>
      <c r="Q5" s="4">
        <v>0</v>
      </c>
      <c r="R5" s="7">
        <v>44798</v>
      </c>
      <c r="S5" s="6">
        <v>44832</v>
      </c>
      <c r="T5" s="4" t="s">
        <v>34</v>
      </c>
      <c r="U5" s="4">
        <v>184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44826</v>
      </c>
      <c r="G6" s="6">
        <v>44829</v>
      </c>
      <c r="H6" s="4">
        <v>1</v>
      </c>
      <c r="I6" s="4">
        <v>3</v>
      </c>
      <c r="J6" s="4">
        <v>3</v>
      </c>
      <c r="K6" s="4" t="s">
        <v>30</v>
      </c>
      <c r="L6" s="4">
        <v>525</v>
      </c>
      <c r="M6" s="4">
        <v>525</v>
      </c>
      <c r="N6" s="4" t="s">
        <v>57</v>
      </c>
      <c r="O6" s="4" t="s">
        <v>32</v>
      </c>
      <c r="P6" s="4" t="s">
        <v>33</v>
      </c>
      <c r="Q6" s="4">
        <v>0</v>
      </c>
      <c r="R6" s="7">
        <v>44799</v>
      </c>
      <c r="S6" s="6">
        <v>44832</v>
      </c>
      <c r="T6" s="4" t="s">
        <v>34</v>
      </c>
      <c r="U6" s="4">
        <v>525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44827</v>
      </c>
      <c r="G7" s="6">
        <v>44829</v>
      </c>
      <c r="H7" s="4">
        <v>1</v>
      </c>
      <c r="I7" s="4">
        <v>2</v>
      </c>
      <c r="J7" s="4">
        <v>2</v>
      </c>
      <c r="K7" s="4" t="s">
        <v>30</v>
      </c>
      <c r="L7" s="4">
        <v>284</v>
      </c>
      <c r="M7" s="4">
        <v>284</v>
      </c>
      <c r="N7" s="4" t="s">
        <v>63</v>
      </c>
      <c r="O7" s="4" t="s">
        <v>32</v>
      </c>
      <c r="P7" s="4" t="s">
        <v>33</v>
      </c>
      <c r="Q7" s="4">
        <v>0</v>
      </c>
      <c r="R7" s="7">
        <v>44806</v>
      </c>
      <c r="S7" s="6">
        <v>44832</v>
      </c>
      <c r="T7" s="4" t="s">
        <v>34</v>
      </c>
      <c r="U7" s="4">
        <v>284</v>
      </c>
      <c r="V7" s="4">
        <v>0</v>
      </c>
      <c r="W7" s="4">
        <v>0</v>
      </c>
      <c r="X7" s="4" t="s">
        <v>64</v>
      </c>
      <c r="Y7" s="4" t="s">
        <v>35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44828</v>
      </c>
      <c r="G8" s="6">
        <v>44829</v>
      </c>
      <c r="H8" s="4">
        <v>1</v>
      </c>
      <c r="I8" s="4">
        <v>1</v>
      </c>
      <c r="J8" s="4">
        <v>1</v>
      </c>
      <c r="K8" s="4" t="s">
        <v>30</v>
      </c>
      <c r="L8" s="4">
        <v>149</v>
      </c>
      <c r="M8" s="4">
        <v>149</v>
      </c>
      <c r="N8" s="4" t="s">
        <v>68</v>
      </c>
      <c r="O8" s="4" t="s">
        <v>32</v>
      </c>
      <c r="P8" s="4" t="s">
        <v>33</v>
      </c>
      <c r="Q8" s="4">
        <v>0</v>
      </c>
      <c r="R8" s="7">
        <v>44817</v>
      </c>
      <c r="S8" s="6">
        <v>44832</v>
      </c>
      <c r="T8" s="4" t="s">
        <v>34</v>
      </c>
      <c r="U8" s="4">
        <v>149</v>
      </c>
      <c r="V8" s="4">
        <v>0</v>
      </c>
      <c r="W8" s="4">
        <v>0</v>
      </c>
      <c r="X8" s="4" t="s">
        <v>35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44828</v>
      </c>
      <c r="G9" s="6">
        <v>44829</v>
      </c>
      <c r="H9" s="4">
        <v>1</v>
      </c>
      <c r="I9" s="4">
        <v>1</v>
      </c>
      <c r="J9" s="4">
        <v>1</v>
      </c>
      <c r="K9" s="4" t="s">
        <v>30</v>
      </c>
      <c r="L9" s="4">
        <v>169</v>
      </c>
      <c r="M9" s="4">
        <v>169</v>
      </c>
      <c r="N9" s="4" t="s">
        <v>73</v>
      </c>
      <c r="O9" s="4" t="s">
        <v>32</v>
      </c>
      <c r="P9" s="4" t="s">
        <v>33</v>
      </c>
      <c r="Q9" s="4">
        <v>0</v>
      </c>
      <c r="R9" s="7">
        <v>44818</v>
      </c>
      <c r="S9" s="6">
        <v>44832</v>
      </c>
      <c r="T9" s="4" t="s">
        <v>34</v>
      </c>
      <c r="U9" s="4">
        <v>169</v>
      </c>
      <c r="V9" s="4">
        <v>0</v>
      </c>
      <c r="W9" s="4">
        <v>0</v>
      </c>
      <c r="X9" s="4" t="s">
        <v>74</v>
      </c>
      <c r="Y9" s="4" t="s">
        <v>35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44828</v>
      </c>
      <c r="G10" s="6">
        <v>44829</v>
      </c>
      <c r="H10" s="4">
        <v>1</v>
      </c>
      <c r="I10" s="4">
        <v>1</v>
      </c>
      <c r="J10" s="4">
        <v>1</v>
      </c>
      <c r="K10" s="4" t="s">
        <v>30</v>
      </c>
      <c r="L10" s="4">
        <v>95</v>
      </c>
      <c r="M10" s="4">
        <v>95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44822</v>
      </c>
      <c r="S10" s="6">
        <v>44832</v>
      </c>
      <c r="T10" s="4" t="s">
        <v>34</v>
      </c>
      <c r="U10" s="4">
        <v>95</v>
      </c>
      <c r="V10" s="4">
        <v>0</v>
      </c>
      <c r="W10" s="4">
        <v>0</v>
      </c>
      <c r="X10" s="4" t="s">
        <v>35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44826</v>
      </c>
      <c r="G11" s="6">
        <v>44829</v>
      </c>
      <c r="H11" s="4">
        <v>1</v>
      </c>
      <c r="I11" s="4">
        <v>3</v>
      </c>
      <c r="J11" s="4">
        <v>3</v>
      </c>
      <c r="K11" s="4" t="s">
        <v>30</v>
      </c>
      <c r="L11" s="4">
        <v>597</v>
      </c>
      <c r="M11" s="4">
        <v>597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44823</v>
      </c>
      <c r="S11" s="6">
        <v>44832</v>
      </c>
      <c r="T11" s="4" t="s">
        <v>34</v>
      </c>
      <c r="U11" s="4">
        <v>597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44828</v>
      </c>
      <c r="G12" s="6">
        <v>44829</v>
      </c>
      <c r="H12" s="4">
        <v>1</v>
      </c>
      <c r="I12" s="4">
        <v>1</v>
      </c>
      <c r="J12" s="4">
        <v>1</v>
      </c>
      <c r="K12" s="4" t="s">
        <v>30</v>
      </c>
      <c r="L12" s="4">
        <v>238</v>
      </c>
      <c r="M12" s="4">
        <v>238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44823</v>
      </c>
      <c r="S12" s="6">
        <v>44832</v>
      </c>
      <c r="T12" s="4" t="s">
        <v>34</v>
      </c>
      <c r="U12" s="4">
        <v>238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44828</v>
      </c>
      <c r="G13" s="6">
        <v>44829</v>
      </c>
      <c r="H13" s="4">
        <v>1</v>
      </c>
      <c r="I13" s="4">
        <v>1</v>
      </c>
      <c r="J13" s="4">
        <v>1</v>
      </c>
      <c r="K13" s="4" t="s">
        <v>30</v>
      </c>
      <c r="L13" s="4">
        <v>201</v>
      </c>
      <c r="M13" s="4">
        <v>201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44824</v>
      </c>
      <c r="S13" s="6">
        <v>44832</v>
      </c>
      <c r="T13" s="4" t="s">
        <v>34</v>
      </c>
      <c r="U13" s="4">
        <v>201</v>
      </c>
      <c r="V13" s="4">
        <v>0</v>
      </c>
      <c r="W13" s="4">
        <v>0</v>
      </c>
      <c r="X13" s="4" t="s">
        <v>35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44828</v>
      </c>
      <c r="G14" s="6">
        <v>44829</v>
      </c>
      <c r="H14" s="4">
        <v>1</v>
      </c>
      <c r="I14" s="4">
        <v>1</v>
      </c>
      <c r="J14" s="4">
        <v>1</v>
      </c>
      <c r="K14" s="4" t="s">
        <v>30</v>
      </c>
      <c r="L14" s="4">
        <v>76</v>
      </c>
      <c r="M14" s="4">
        <v>76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44824</v>
      </c>
      <c r="S14" s="6">
        <v>44832</v>
      </c>
      <c r="T14" s="4" t="s">
        <v>34</v>
      </c>
      <c r="U14" s="4">
        <v>76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25</v>
      </c>
      <c r="B15" s="4" t="s">
        <v>26</v>
      </c>
      <c r="C15" s="4" t="s">
        <v>101</v>
      </c>
      <c r="D15" s="4" t="s">
        <v>28</v>
      </c>
      <c r="E15" s="4" t="s">
        <v>29</v>
      </c>
      <c r="F15" s="6">
        <v>44827</v>
      </c>
      <c r="G15" s="6">
        <v>44829</v>
      </c>
      <c r="H15" s="4">
        <v>1</v>
      </c>
      <c r="I15" s="4">
        <v>2</v>
      </c>
      <c r="J15" s="4">
        <v>2</v>
      </c>
      <c r="K15" s="4" t="s">
        <v>30</v>
      </c>
      <c r="L15" s="4">
        <v>-217.99</v>
      </c>
      <c r="M15" s="4">
        <v>-217.99</v>
      </c>
      <c r="N15" s="4" t="s">
        <v>31</v>
      </c>
      <c r="O15" s="4" t="s">
        <v>32</v>
      </c>
      <c r="P15" s="4" t="s">
        <v>33</v>
      </c>
      <c r="Q15" s="4">
        <v>0</v>
      </c>
      <c r="R15" s="7">
        <v>44712</v>
      </c>
      <c r="S15" s="6">
        <v>44832</v>
      </c>
      <c r="T15" s="4" t="s">
        <v>34</v>
      </c>
      <c r="U15" s="4">
        <v>-217.99</v>
      </c>
      <c r="V15" s="4">
        <v>0</v>
      </c>
      <c r="W15" s="4">
        <v>0</v>
      </c>
      <c r="X15" s="4" t="s">
        <v>35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44828</v>
      </c>
      <c r="G16" s="6">
        <v>44829</v>
      </c>
      <c r="H16" s="4">
        <v>1</v>
      </c>
      <c r="I16" s="4">
        <v>1</v>
      </c>
      <c r="J16" s="4">
        <v>1</v>
      </c>
      <c r="K16" s="4" t="s">
        <v>30</v>
      </c>
      <c r="L16" s="4">
        <v>369</v>
      </c>
      <c r="M16" s="4">
        <v>369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44825</v>
      </c>
      <c r="S16" s="6">
        <v>44832</v>
      </c>
      <c r="T16" s="4" t="s">
        <v>34</v>
      </c>
      <c r="U16" s="4">
        <v>369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44827</v>
      </c>
      <c r="G17" s="6">
        <v>44829</v>
      </c>
      <c r="H17" s="4">
        <v>1</v>
      </c>
      <c r="I17" s="4">
        <v>2</v>
      </c>
      <c r="J17" s="4">
        <v>2</v>
      </c>
      <c r="K17" s="4" t="s">
        <v>30</v>
      </c>
      <c r="L17" s="4">
        <v>90</v>
      </c>
      <c r="M17" s="4">
        <v>90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44826</v>
      </c>
      <c r="S17" s="6">
        <v>44832</v>
      </c>
      <c r="T17" s="4" t="s">
        <v>34</v>
      </c>
      <c r="U17" s="4">
        <v>90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44828</v>
      </c>
      <c r="G18" s="6">
        <v>44829</v>
      </c>
      <c r="H18" s="4">
        <v>2</v>
      </c>
      <c r="I18" s="4">
        <v>1</v>
      </c>
      <c r="J18" s="4">
        <v>2</v>
      </c>
      <c r="K18" s="4" t="s">
        <v>30</v>
      </c>
      <c r="L18" s="4">
        <v>230</v>
      </c>
      <c r="M18" s="4">
        <v>230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44826</v>
      </c>
      <c r="S18" s="6">
        <v>44832</v>
      </c>
      <c r="T18" s="4" t="s">
        <v>34</v>
      </c>
      <c r="U18" s="4">
        <v>230</v>
      </c>
      <c r="V18" s="4">
        <v>0</v>
      </c>
      <c r="W18" s="4">
        <v>0</v>
      </c>
      <c r="X18" s="4" t="s">
        <v>35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44828</v>
      </c>
      <c r="G19" s="6">
        <v>44829</v>
      </c>
      <c r="H19" s="4">
        <v>1</v>
      </c>
      <c r="I19" s="4">
        <v>1</v>
      </c>
      <c r="J19" s="4">
        <v>1</v>
      </c>
      <c r="K19" s="4" t="s">
        <v>30</v>
      </c>
      <c r="L19" s="4">
        <v>116</v>
      </c>
      <c r="M19" s="4">
        <v>116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44826</v>
      </c>
      <c r="S19" s="6">
        <v>44832</v>
      </c>
      <c r="T19" s="4" t="s">
        <v>34</v>
      </c>
      <c r="U19" s="4">
        <v>116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44827</v>
      </c>
      <c r="G20" s="6">
        <v>44829</v>
      </c>
      <c r="H20" s="4">
        <v>1</v>
      </c>
      <c r="I20" s="4">
        <v>2</v>
      </c>
      <c r="J20" s="4">
        <v>2</v>
      </c>
      <c r="K20" s="4" t="s">
        <v>30</v>
      </c>
      <c r="L20" s="4">
        <v>350</v>
      </c>
      <c r="M20" s="4">
        <v>350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44826</v>
      </c>
      <c r="S20" s="6">
        <v>44832</v>
      </c>
      <c r="T20" s="4" t="s">
        <v>34</v>
      </c>
      <c r="U20" s="4">
        <v>350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82</v>
      </c>
      <c r="F21" s="6">
        <v>44827</v>
      </c>
      <c r="G21" s="6">
        <v>44829</v>
      </c>
      <c r="H21" s="4">
        <v>1</v>
      </c>
      <c r="I21" s="4">
        <v>2</v>
      </c>
      <c r="J21" s="4">
        <v>2</v>
      </c>
      <c r="K21" s="4" t="s">
        <v>30</v>
      </c>
      <c r="L21" s="4">
        <v>326</v>
      </c>
      <c r="M21" s="4">
        <v>326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44827</v>
      </c>
      <c r="S21" s="6">
        <v>44832</v>
      </c>
      <c r="T21" s="4" t="s">
        <v>34</v>
      </c>
      <c r="U21" s="4">
        <v>326</v>
      </c>
      <c r="V21" s="4">
        <v>0</v>
      </c>
      <c r="W21" s="4">
        <v>0</v>
      </c>
      <c r="X21" s="4" t="s">
        <v>35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44828</v>
      </c>
      <c r="G22" s="6">
        <v>44829</v>
      </c>
      <c r="H22" s="4">
        <v>1</v>
      </c>
      <c r="I22" s="4">
        <v>1</v>
      </c>
      <c r="J22" s="4">
        <v>1</v>
      </c>
      <c r="K22" s="4" t="s">
        <v>30</v>
      </c>
      <c r="L22" s="4">
        <v>205</v>
      </c>
      <c r="M22" s="4">
        <v>205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44828</v>
      </c>
      <c r="S22" s="6">
        <v>44832</v>
      </c>
      <c r="T22" s="4" t="s">
        <v>34</v>
      </c>
      <c r="U22" s="4">
        <v>205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135</v>
      </c>
      <c r="F23" s="6">
        <v>44828</v>
      </c>
      <c r="G23" s="6">
        <v>44829</v>
      </c>
      <c r="H23" s="4">
        <v>1</v>
      </c>
      <c r="I23" s="4">
        <v>1</v>
      </c>
      <c r="J23" s="4">
        <v>1</v>
      </c>
      <c r="K23" s="4" t="s">
        <v>30</v>
      </c>
      <c r="L23" s="4">
        <v>36</v>
      </c>
      <c r="M23" s="4">
        <v>36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44828</v>
      </c>
      <c r="S23" s="6">
        <v>44832</v>
      </c>
      <c r="T23" s="4" t="s">
        <v>34</v>
      </c>
      <c r="U23" s="4">
        <v>36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44828</v>
      </c>
      <c r="G24" s="6">
        <v>44829</v>
      </c>
      <c r="H24" s="4">
        <v>1</v>
      </c>
      <c r="I24" s="4">
        <v>1</v>
      </c>
      <c r="J24" s="4">
        <v>1</v>
      </c>
      <c r="K24" s="4" t="s">
        <v>30</v>
      </c>
      <c r="L24" s="4">
        <v>139</v>
      </c>
      <c r="M24" s="4">
        <v>139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44828</v>
      </c>
      <c r="S24" s="6">
        <v>44832</v>
      </c>
      <c r="T24" s="4" t="s">
        <v>34</v>
      </c>
      <c r="U24" s="4">
        <v>139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143</v>
      </c>
      <c r="E25" s="4" t="s">
        <v>149</v>
      </c>
      <c r="F25" s="6">
        <v>44828</v>
      </c>
      <c r="G25" s="6">
        <v>44829</v>
      </c>
      <c r="H25" s="4">
        <v>1</v>
      </c>
      <c r="I25" s="4">
        <v>1</v>
      </c>
      <c r="J25" s="4">
        <v>1</v>
      </c>
      <c r="K25" s="4" t="s">
        <v>30</v>
      </c>
      <c r="L25" s="4">
        <v>139</v>
      </c>
      <c r="M25" s="4">
        <v>139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44828</v>
      </c>
      <c r="S25" s="6">
        <v>44832</v>
      </c>
      <c r="T25" s="4" t="s">
        <v>34</v>
      </c>
      <c r="U25" s="4">
        <v>139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44828</v>
      </c>
      <c r="G26" s="6">
        <v>44829</v>
      </c>
      <c r="H26" s="4">
        <v>1</v>
      </c>
      <c r="I26" s="4">
        <v>1</v>
      </c>
      <c r="J26" s="4">
        <v>1</v>
      </c>
      <c r="K26" s="4" t="s">
        <v>30</v>
      </c>
      <c r="L26" s="4">
        <v>64</v>
      </c>
      <c r="M26" s="4">
        <v>64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44828</v>
      </c>
      <c r="S26" s="6">
        <v>44832</v>
      </c>
      <c r="T26" s="4" t="s">
        <v>34</v>
      </c>
      <c r="U26" s="4">
        <v>64</v>
      </c>
      <c r="V26" s="4">
        <v>0</v>
      </c>
      <c r="W26" s="4">
        <v>0</v>
      </c>
      <c r="X26" s="4" t="s">
        <v>35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A33" sqref="A33:D36"/>
    </sheetView>
  </sheetViews>
  <sheetFormatPr defaultColWidth="9" defaultRowHeight="13.5"/>
  <cols>
    <col min="1" max="1" width="12.625" style="4"/>
    <col min="2" max="3" width="12.5" style="4" customWidth="1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</v>
      </c>
    </row>
    <row r="2" s="4" customFormat="1" spans="1:10">
      <c r="A2" s="5">
        <v>18025590301</v>
      </c>
      <c r="B2" s="6">
        <v>44827</v>
      </c>
      <c r="C2" s="6">
        <v>44829</v>
      </c>
      <c r="D2" s="4">
        <v>79.01</v>
      </c>
      <c r="E2" s="4" t="str">
        <f>VLOOKUP(A2,HOP!A:L,12,0)</f>
        <v>89.00</v>
      </c>
      <c r="F2" s="4" t="str">
        <f>VLOOKUP(A2,HOP!A:C,3,0)</f>
        <v>2570225</v>
      </c>
      <c r="G2" s="4">
        <f>D2-E2</f>
        <v>-9.98999999999999</v>
      </c>
      <c r="H2" s="4" t="str">
        <f>$H$1&amp;F2</f>
        <v>，2570225</v>
      </c>
      <c r="I2" s="4" t="str">
        <f>VLOOKUP(A2,HOP!A:U,21,0)</f>
        <v>直连</v>
      </c>
      <c r="J2" s="4" t="s">
        <v>157</v>
      </c>
    </row>
    <row r="3" s="4" customFormat="1" spans="1:9">
      <c r="A3" s="5">
        <v>18378208535</v>
      </c>
      <c r="B3" s="6">
        <v>44828</v>
      </c>
      <c r="C3" s="6">
        <v>44829</v>
      </c>
      <c r="D3" s="4">
        <v>147</v>
      </c>
      <c r="E3" s="4" t="str">
        <f>VLOOKUP(A3,HOP!A:L,12,0)</f>
        <v>147.00</v>
      </c>
      <c r="F3" s="4" t="str">
        <f>VLOOKUP(A3,HOP!A:C,3,0)</f>
        <v>2619418</v>
      </c>
      <c r="G3" s="4">
        <f t="shared" ref="G3:G25" si="0">D3-E3</f>
        <v>0</v>
      </c>
      <c r="H3" s="4" t="str">
        <f t="shared" ref="H3:H25" si="1">$H$1&amp;F3</f>
        <v>，2619418</v>
      </c>
      <c r="I3" s="4" t="str">
        <f>VLOOKUP(A3,HOP!A:U,21,0)</f>
        <v>直连</v>
      </c>
    </row>
    <row r="4" s="4" customFormat="1" spans="1:9">
      <c r="A4" s="5">
        <v>18717488171</v>
      </c>
      <c r="B4" s="6">
        <v>44827</v>
      </c>
      <c r="C4" s="6">
        <v>44829</v>
      </c>
      <c r="D4" s="4">
        <v>532</v>
      </c>
      <c r="E4" s="4" t="str">
        <f>VLOOKUP(A4,HOP!A:L,12,0)</f>
        <v>532.00</v>
      </c>
      <c r="F4" s="4" t="str">
        <f>VLOOKUP(A4,HOP!A:C,3,0)</f>
        <v>2651939</v>
      </c>
      <c r="G4" s="4">
        <f t="shared" si="0"/>
        <v>0</v>
      </c>
      <c r="H4" s="4" t="str">
        <f t="shared" si="1"/>
        <v>，2651939</v>
      </c>
      <c r="I4" s="4" t="str">
        <f>VLOOKUP(A4,HOP!A:U,21,0)</f>
        <v>直连</v>
      </c>
    </row>
    <row r="5" s="4" customFormat="1" spans="1:9">
      <c r="A5" s="5">
        <v>18862710784</v>
      </c>
      <c r="B5" s="6">
        <v>44828</v>
      </c>
      <c r="C5" s="6">
        <v>44829</v>
      </c>
      <c r="D5" s="4">
        <v>184</v>
      </c>
      <c r="E5" s="4" t="str">
        <f>VLOOKUP(A5,HOP!A:L,12,0)</f>
        <v>184.00</v>
      </c>
      <c r="F5" s="4" t="str">
        <f>VLOOKUP(A5,HOP!A:C,3,0)</f>
        <v>2666597</v>
      </c>
      <c r="G5" s="4">
        <f t="shared" si="0"/>
        <v>0</v>
      </c>
      <c r="H5" s="4" t="str">
        <f t="shared" si="1"/>
        <v>，2666597</v>
      </c>
      <c r="I5" s="4" t="str">
        <f>VLOOKUP(A5,HOP!A:U,21,0)</f>
        <v>直连</v>
      </c>
    </row>
    <row r="6" s="4" customFormat="1" spans="1:9">
      <c r="A6" s="5">
        <v>18873288794</v>
      </c>
      <c r="B6" s="6">
        <v>44826</v>
      </c>
      <c r="C6" s="6">
        <v>44829</v>
      </c>
      <c r="D6" s="4">
        <v>525</v>
      </c>
      <c r="E6" s="4" t="str">
        <f>VLOOKUP(A6,HOP!A:L,12,0)</f>
        <v>525.00</v>
      </c>
      <c r="F6" s="4" t="str">
        <f>VLOOKUP(A6,HOP!A:C,3,0)</f>
        <v>2668055</v>
      </c>
      <c r="G6" s="4">
        <f t="shared" si="0"/>
        <v>0</v>
      </c>
      <c r="H6" s="4" t="str">
        <f t="shared" si="1"/>
        <v>，2668055</v>
      </c>
      <c r="I6" s="4" t="str">
        <f>VLOOKUP(A6,HOP!A:U,21,0)</f>
        <v>直连</v>
      </c>
    </row>
    <row r="7" s="4" customFormat="1" spans="1:9">
      <c r="A7" s="5">
        <v>18915476586</v>
      </c>
      <c r="B7" s="6">
        <v>44827</v>
      </c>
      <c r="C7" s="6">
        <v>44829</v>
      </c>
      <c r="D7" s="4">
        <v>284</v>
      </c>
      <c r="E7" s="4" t="str">
        <f>VLOOKUP(A7,HOP!A:L,12,0)</f>
        <v>284.00</v>
      </c>
      <c r="F7" s="4" t="str">
        <f>VLOOKUP(A7,HOP!A:C,3,0)</f>
        <v>2676330</v>
      </c>
      <c r="G7" s="4">
        <f t="shared" si="0"/>
        <v>0</v>
      </c>
      <c r="H7" s="4" t="str">
        <f t="shared" si="1"/>
        <v>，2676330</v>
      </c>
      <c r="I7" s="4" t="str">
        <f>VLOOKUP(A7,HOP!A:U,21,0)</f>
        <v>直连</v>
      </c>
    </row>
    <row r="8" s="4" customFormat="1" spans="1:9">
      <c r="A8" s="5">
        <v>18954659958</v>
      </c>
      <c r="B8" s="6">
        <v>44828</v>
      </c>
      <c r="C8" s="6">
        <v>44829</v>
      </c>
      <c r="D8" s="4">
        <v>149</v>
      </c>
      <c r="E8" s="4" t="str">
        <f>VLOOKUP(A8,HOP!A:L,12,0)</f>
        <v>149.00</v>
      </c>
      <c r="F8" s="4" t="str">
        <f>VLOOKUP(A8,HOP!A:C,3,0)</f>
        <v>2689425</v>
      </c>
      <c r="G8" s="4">
        <f t="shared" si="0"/>
        <v>0</v>
      </c>
      <c r="H8" s="4" t="str">
        <f t="shared" si="1"/>
        <v>，2689425</v>
      </c>
      <c r="I8" s="4" t="str">
        <f>VLOOKUP(A8,HOP!A:U,21,0)</f>
        <v>直连</v>
      </c>
    </row>
    <row r="9" s="4" customFormat="1" spans="1:9">
      <c r="A9" s="5">
        <v>18958528763</v>
      </c>
      <c r="B9" s="6">
        <v>44828</v>
      </c>
      <c r="C9" s="6">
        <v>44829</v>
      </c>
      <c r="D9" s="4">
        <v>169</v>
      </c>
      <c r="E9" s="4" t="str">
        <f>VLOOKUP(A9,HOP!A:L,12,0)</f>
        <v>169.00</v>
      </c>
      <c r="F9" s="4" t="str">
        <f>VLOOKUP(A9,HOP!A:C,3,0)</f>
        <v>2691167</v>
      </c>
      <c r="G9" s="4">
        <f t="shared" si="0"/>
        <v>0</v>
      </c>
      <c r="H9" s="4" t="str">
        <f t="shared" si="1"/>
        <v>，2691167</v>
      </c>
      <c r="I9" s="4" t="str">
        <f>VLOOKUP(A9,HOP!A:U,21,0)</f>
        <v>直连</v>
      </c>
    </row>
    <row r="10" s="4" customFormat="1" spans="1:9">
      <c r="A10" s="5">
        <v>21042025970</v>
      </c>
      <c r="B10" s="6">
        <v>44828</v>
      </c>
      <c r="C10" s="6">
        <v>44829</v>
      </c>
      <c r="D10" s="4">
        <v>95</v>
      </c>
      <c r="E10" s="4" t="str">
        <f>VLOOKUP(A10,HOP!A:L,12,0)</f>
        <v>95.00</v>
      </c>
      <c r="F10" s="4" t="str">
        <f>VLOOKUP(A10,HOP!A:C,3,0)</f>
        <v>2697064</v>
      </c>
      <c r="G10" s="4">
        <f t="shared" si="0"/>
        <v>0</v>
      </c>
      <c r="H10" s="4" t="str">
        <f t="shared" si="1"/>
        <v>，2697064</v>
      </c>
      <c r="I10" s="4" t="str">
        <f>VLOOKUP(A10,HOP!A:U,21,0)</f>
        <v>直采</v>
      </c>
    </row>
    <row r="11" s="4" customFormat="1" spans="1:9">
      <c r="A11" s="5">
        <v>21082520774</v>
      </c>
      <c r="B11" s="6">
        <v>44826</v>
      </c>
      <c r="C11" s="6">
        <v>44829</v>
      </c>
      <c r="D11" s="4">
        <v>597</v>
      </c>
      <c r="E11" s="4" t="str">
        <f>VLOOKUP(A11,HOP!A:L,12,0)</f>
        <v>597.00</v>
      </c>
      <c r="F11" s="4" t="str">
        <f>VLOOKUP(A11,HOP!A:C,3,0)</f>
        <v>2699178</v>
      </c>
      <c r="G11" s="4">
        <f t="shared" si="0"/>
        <v>0</v>
      </c>
      <c r="H11" s="4" t="str">
        <f t="shared" si="1"/>
        <v>，2699178</v>
      </c>
      <c r="I11" s="4" t="str">
        <f>VLOOKUP(A11,HOP!A:U,21,0)</f>
        <v>直连</v>
      </c>
    </row>
    <row r="12" s="4" customFormat="1" spans="1:9">
      <c r="A12" s="5">
        <v>21087872995</v>
      </c>
      <c r="B12" s="6">
        <v>44828</v>
      </c>
      <c r="C12" s="6">
        <v>44829</v>
      </c>
      <c r="D12" s="4">
        <v>238</v>
      </c>
      <c r="E12" s="4" t="str">
        <f>VLOOKUP(A12,HOP!A:L,12,0)</f>
        <v>238.00</v>
      </c>
      <c r="F12" s="4" t="str">
        <f>VLOOKUP(A12,HOP!A:C,3,0)</f>
        <v>2699579</v>
      </c>
      <c r="G12" s="4">
        <f t="shared" si="0"/>
        <v>0</v>
      </c>
      <c r="H12" s="4" t="str">
        <f t="shared" si="1"/>
        <v>，2699579</v>
      </c>
      <c r="I12" s="4" t="str">
        <f>VLOOKUP(A12,HOP!A:U,21,0)</f>
        <v>直连</v>
      </c>
    </row>
    <row r="13" s="4" customFormat="1" spans="1:9">
      <c r="A13" s="5">
        <v>21088415986</v>
      </c>
      <c r="B13" s="6">
        <v>44828</v>
      </c>
      <c r="C13" s="6">
        <v>44829</v>
      </c>
      <c r="D13" s="4">
        <v>201</v>
      </c>
      <c r="E13" s="4" t="str">
        <f>VLOOKUP(A13,HOP!A:L,12,0)</f>
        <v>201.00</v>
      </c>
      <c r="F13" s="4" t="str">
        <f>VLOOKUP(A13,HOP!A:C,3,0)</f>
        <v>2699635</v>
      </c>
      <c r="G13" s="4">
        <f t="shared" si="0"/>
        <v>0</v>
      </c>
      <c r="H13" s="4" t="str">
        <f t="shared" si="1"/>
        <v>，2699635</v>
      </c>
      <c r="I13" s="4" t="str">
        <f>VLOOKUP(A13,HOP!A:U,21,0)</f>
        <v>直连</v>
      </c>
    </row>
    <row r="14" s="4" customFormat="1" spans="1:9">
      <c r="A14" s="5">
        <v>21092833396</v>
      </c>
      <c r="B14" s="6">
        <v>44828</v>
      </c>
      <c r="C14" s="6">
        <v>44829</v>
      </c>
      <c r="D14" s="4">
        <v>76</v>
      </c>
      <c r="E14" s="4" t="str">
        <f>VLOOKUP(A14,HOP!A:L,12,0)</f>
        <v>76.00</v>
      </c>
      <c r="F14" s="4" t="str">
        <f>VLOOKUP(A14,HOP!A:C,3,0)</f>
        <v>2700030</v>
      </c>
      <c r="G14" s="4">
        <f t="shared" si="0"/>
        <v>0</v>
      </c>
      <c r="H14" s="4" t="str">
        <f t="shared" si="1"/>
        <v>，2700030</v>
      </c>
      <c r="I14" s="4" t="str">
        <f>VLOOKUP(A14,HOP!A:U,21,0)</f>
        <v>直连</v>
      </c>
    </row>
    <row r="15" s="4" customFormat="1" spans="1:9">
      <c r="A15" s="5">
        <v>21105238132</v>
      </c>
      <c r="B15" s="6">
        <v>44828</v>
      </c>
      <c r="C15" s="6">
        <v>44829</v>
      </c>
      <c r="D15" s="4">
        <v>369</v>
      </c>
      <c r="E15" s="4" t="str">
        <f>VLOOKUP(A15,HOP!A:L,12,0)</f>
        <v>369.00</v>
      </c>
      <c r="F15" s="4" t="str">
        <f>VLOOKUP(A15,HOP!A:C,3,0)</f>
        <v>2701165</v>
      </c>
      <c r="G15" s="4">
        <f t="shared" si="0"/>
        <v>0</v>
      </c>
      <c r="H15" s="4" t="str">
        <f t="shared" si="1"/>
        <v>，2701165</v>
      </c>
      <c r="I15" s="4" t="str">
        <f>VLOOKUP(A15,HOP!A:U,21,0)</f>
        <v>直连</v>
      </c>
    </row>
    <row r="16" s="4" customFormat="1" spans="1:9">
      <c r="A16" s="5">
        <v>21122164936</v>
      </c>
      <c r="B16" s="6">
        <v>44827</v>
      </c>
      <c r="C16" s="6">
        <v>44829</v>
      </c>
      <c r="D16" s="4">
        <v>90</v>
      </c>
      <c r="E16" s="4" t="str">
        <f>VLOOKUP(A16,HOP!A:L,12,0)</f>
        <v>90.00</v>
      </c>
      <c r="F16" s="4" t="str">
        <f>VLOOKUP(A16,HOP!A:C,3,0)</f>
        <v>2703717</v>
      </c>
      <c r="G16" s="4">
        <f t="shared" si="0"/>
        <v>0</v>
      </c>
      <c r="H16" s="4" t="str">
        <f t="shared" si="1"/>
        <v>，2703717</v>
      </c>
      <c r="I16" s="4" t="str">
        <f>VLOOKUP(A16,HOP!A:U,21,0)</f>
        <v>直连</v>
      </c>
    </row>
    <row r="17" s="4" customFormat="1" spans="1:9">
      <c r="A17" s="5">
        <v>21123644733</v>
      </c>
      <c r="B17" s="6">
        <v>44828</v>
      </c>
      <c r="C17" s="6">
        <v>44829</v>
      </c>
      <c r="D17" s="4">
        <v>230</v>
      </c>
      <c r="E17" s="4" t="str">
        <f>VLOOKUP(A17,HOP!A:L,12,0)</f>
        <v>230.00</v>
      </c>
      <c r="F17" s="4" t="str">
        <f>VLOOKUP(A17,HOP!A:C,3,0)</f>
        <v>2703939</v>
      </c>
      <c r="G17" s="4">
        <f t="shared" si="0"/>
        <v>0</v>
      </c>
      <c r="H17" s="4" t="str">
        <f t="shared" si="1"/>
        <v>，2703939</v>
      </c>
      <c r="I17" s="4" t="str">
        <f>VLOOKUP(A17,HOP!A:U,21,0)</f>
        <v>直连</v>
      </c>
    </row>
    <row r="18" s="4" customFormat="1" spans="1:9">
      <c r="A18" s="5">
        <v>21124348106</v>
      </c>
      <c r="B18" s="6">
        <v>44828</v>
      </c>
      <c r="C18" s="6">
        <v>44829</v>
      </c>
      <c r="D18" s="4">
        <v>116</v>
      </c>
      <c r="E18" s="4" t="str">
        <f>VLOOKUP(A18,HOP!A:L,12,0)</f>
        <v>116.00</v>
      </c>
      <c r="F18" s="4" t="str">
        <f>VLOOKUP(A18,HOP!A:C,3,0)</f>
        <v>2704047</v>
      </c>
      <c r="G18" s="4">
        <f t="shared" si="0"/>
        <v>0</v>
      </c>
      <c r="H18" s="4" t="str">
        <f t="shared" si="1"/>
        <v>，2704047</v>
      </c>
      <c r="I18" s="4" t="str">
        <f>VLOOKUP(A18,HOP!A:U,21,0)</f>
        <v>直连</v>
      </c>
    </row>
    <row r="19" s="4" customFormat="1" spans="1:9">
      <c r="A19" s="5">
        <v>21125195094</v>
      </c>
      <c r="B19" s="6">
        <v>44827</v>
      </c>
      <c r="C19" s="6">
        <v>44829</v>
      </c>
      <c r="D19" s="4">
        <v>350</v>
      </c>
      <c r="E19" s="4" t="str">
        <f>VLOOKUP(A19,HOP!A:L,12,0)</f>
        <v>350.00</v>
      </c>
      <c r="F19" s="4" t="str">
        <f>VLOOKUP(A19,HOP!A:C,3,0)</f>
        <v>2704202</v>
      </c>
      <c r="G19" s="4">
        <f t="shared" si="0"/>
        <v>0</v>
      </c>
      <c r="H19" s="4" t="str">
        <f t="shared" si="1"/>
        <v>，2704202</v>
      </c>
      <c r="I19" s="4" t="str">
        <f>VLOOKUP(A19,HOP!A:U,21,0)</f>
        <v>直连</v>
      </c>
    </row>
    <row r="20" s="4" customFormat="1" spans="1:9">
      <c r="A20" s="5">
        <v>21125376290</v>
      </c>
      <c r="B20" s="6">
        <v>44827</v>
      </c>
      <c r="C20" s="6">
        <v>44829</v>
      </c>
      <c r="D20" s="4">
        <v>326</v>
      </c>
      <c r="E20" s="4" t="str">
        <f>VLOOKUP(A20,HOP!A:L,12,0)</f>
        <v>326.00</v>
      </c>
      <c r="F20" s="4" t="str">
        <f>VLOOKUP(A20,HOP!A:C,3,0)</f>
        <v>2704229</v>
      </c>
      <c r="G20" s="4">
        <f t="shared" si="0"/>
        <v>0</v>
      </c>
      <c r="H20" s="4" t="str">
        <f t="shared" si="1"/>
        <v>，2704229</v>
      </c>
      <c r="I20" s="4" t="str">
        <f>VLOOKUP(A20,HOP!A:U,21,0)</f>
        <v>直连</v>
      </c>
    </row>
    <row r="21" s="4" customFormat="1" spans="1:9">
      <c r="A21" s="5">
        <v>21136098806</v>
      </c>
      <c r="B21" s="6">
        <v>44828</v>
      </c>
      <c r="C21" s="6">
        <v>44829</v>
      </c>
      <c r="D21" s="4">
        <v>205</v>
      </c>
      <c r="E21" s="4" t="str">
        <f>VLOOKUP(A21,HOP!A:L,12,0)</f>
        <v>205.00</v>
      </c>
      <c r="F21" s="4" t="str">
        <f>VLOOKUP(A21,HOP!A:C,3,0)</f>
        <v>2706136</v>
      </c>
      <c r="G21" s="4">
        <f t="shared" si="0"/>
        <v>0</v>
      </c>
      <c r="H21" s="4" t="str">
        <f t="shared" si="1"/>
        <v>，2706136</v>
      </c>
      <c r="I21" s="4" t="str">
        <f>VLOOKUP(A21,HOP!A:U,21,0)</f>
        <v>直连</v>
      </c>
    </row>
    <row r="22" s="4" customFormat="1" spans="1:9">
      <c r="A22" s="5">
        <v>21140192243</v>
      </c>
      <c r="B22" s="6">
        <v>44828</v>
      </c>
      <c r="C22" s="6">
        <v>44829</v>
      </c>
      <c r="D22" s="4">
        <v>36</v>
      </c>
      <c r="E22" s="4" t="str">
        <f>VLOOKUP(A22,HOP!A:L,12,0)</f>
        <v>36.00</v>
      </c>
      <c r="F22" s="4" t="str">
        <f>VLOOKUP(A22,HOP!A:C,3,0)</f>
        <v>2707091</v>
      </c>
      <c r="G22" s="4">
        <f t="shared" si="0"/>
        <v>0</v>
      </c>
      <c r="H22" s="4" t="str">
        <f t="shared" si="1"/>
        <v>，2707091</v>
      </c>
      <c r="I22" s="4" t="str">
        <f>VLOOKUP(A22,HOP!A:U,21,0)</f>
        <v>直采</v>
      </c>
    </row>
    <row r="23" s="4" customFormat="1" spans="1:9">
      <c r="A23" s="5">
        <v>21140646241</v>
      </c>
      <c r="B23" s="6">
        <v>44828</v>
      </c>
      <c r="C23" s="6">
        <v>44829</v>
      </c>
      <c r="D23" s="4">
        <v>139</v>
      </c>
      <c r="E23" s="4" t="str">
        <f>VLOOKUP(A23,HOP!A:L,12,0)</f>
        <v>139.00</v>
      </c>
      <c r="F23" s="4" t="str">
        <f>VLOOKUP(A23,HOP!A:C,3,0)</f>
        <v>2707203</v>
      </c>
      <c r="G23" s="4">
        <f t="shared" si="0"/>
        <v>0</v>
      </c>
      <c r="H23" s="4" t="str">
        <f t="shared" si="1"/>
        <v>，2707203</v>
      </c>
      <c r="I23" s="4" t="str">
        <f>VLOOKUP(A23,HOP!A:U,21,0)</f>
        <v>直采</v>
      </c>
    </row>
    <row r="24" s="4" customFormat="1" spans="1:9">
      <c r="A24" s="5">
        <v>21140669222</v>
      </c>
      <c r="B24" s="6">
        <v>44828</v>
      </c>
      <c r="C24" s="6">
        <v>44829</v>
      </c>
      <c r="D24" s="4">
        <v>139</v>
      </c>
      <c r="E24" s="4" t="str">
        <f>VLOOKUP(A24,HOP!A:L,12,0)</f>
        <v>139.00</v>
      </c>
      <c r="F24" s="4" t="str">
        <f>VLOOKUP(A24,HOP!A:C,3,0)</f>
        <v>2707211</v>
      </c>
      <c r="G24" s="4">
        <f t="shared" si="0"/>
        <v>0</v>
      </c>
      <c r="H24" s="4" t="str">
        <f t="shared" si="1"/>
        <v>，2707211</v>
      </c>
      <c r="I24" s="4" t="str">
        <f>VLOOKUP(A24,HOP!A:U,21,0)</f>
        <v>直采</v>
      </c>
    </row>
    <row r="25" s="4" customFormat="1" spans="1:9">
      <c r="A25" s="5">
        <v>21142737504</v>
      </c>
      <c r="B25" s="6">
        <v>44828</v>
      </c>
      <c r="C25" s="6">
        <v>44829</v>
      </c>
      <c r="D25" s="4">
        <v>64</v>
      </c>
      <c r="E25" s="4" t="str">
        <f>VLOOKUP(A25,HOP!A:L,12,0)</f>
        <v>64.00</v>
      </c>
      <c r="F25" s="4" t="str">
        <f>VLOOKUP(A25,HOP!A:C,3,0)</f>
        <v>2707611</v>
      </c>
      <c r="G25" s="4">
        <f t="shared" si="0"/>
        <v>0</v>
      </c>
      <c r="H25" s="4" t="str">
        <f t="shared" si="1"/>
        <v>，2707611</v>
      </c>
      <c r="I25" s="4" t="str">
        <f>VLOOKUP(A25,HOP!A:U,21,0)</f>
        <v>直连</v>
      </c>
    </row>
    <row r="27" spans="4:4">
      <c r="D27" s="4">
        <f>SUM(D2:D26)</f>
        <v>5340.01</v>
      </c>
    </row>
    <row r="33" spans="1:4">
      <c r="A33" s="4" t="s">
        <v>158</v>
      </c>
      <c r="C33" s="4">
        <v>409</v>
      </c>
      <c r="D33" s="4">
        <v>3210.55</v>
      </c>
    </row>
    <row r="34" spans="1:4">
      <c r="A34" s="4" t="s">
        <v>159</v>
      </c>
      <c r="C34" s="4">
        <v>4931.01</v>
      </c>
      <c r="D34" s="4">
        <v>38707.25</v>
      </c>
    </row>
    <row r="35" spans="1:4">
      <c r="A35" s="4" t="s">
        <v>160</v>
      </c>
      <c r="C35" s="4">
        <f>SUM(C33:C34)</f>
        <v>5340.01</v>
      </c>
      <c r="D35" s="4">
        <f>SUM(D33:D34)</f>
        <v>41917.8</v>
      </c>
    </row>
    <row r="36" spans="1:1">
      <c r="A36" s="4" t="s">
        <v>161</v>
      </c>
    </row>
  </sheetData>
  <autoFilter ref="A1:X2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162</v>
      </c>
      <c r="B1" s="2" t="s">
        <v>163</v>
      </c>
      <c r="C1" s="2" t="s">
        <v>164</v>
      </c>
      <c r="D1" s="2" t="s">
        <v>165</v>
      </c>
      <c r="E1" s="2" t="s">
        <v>13</v>
      </c>
      <c r="F1" s="2" t="s">
        <v>5</v>
      </c>
      <c r="G1" s="2" t="s">
        <v>6</v>
      </c>
      <c r="H1" s="2" t="s">
        <v>166</v>
      </c>
      <c r="I1" s="2" t="s">
        <v>167</v>
      </c>
      <c r="J1" s="2" t="s">
        <v>168</v>
      </c>
      <c r="K1" s="2" t="s">
        <v>169</v>
      </c>
      <c r="L1" s="2" t="s">
        <v>170</v>
      </c>
      <c r="M1" s="2" t="s">
        <v>171</v>
      </c>
      <c r="N1" s="2" t="s">
        <v>172</v>
      </c>
      <c r="O1" s="2" t="s">
        <v>173</v>
      </c>
      <c r="P1" s="2" t="s">
        <v>174</v>
      </c>
      <c r="Q1" s="2" t="s">
        <v>175</v>
      </c>
      <c r="R1" s="2" t="s">
        <v>176</v>
      </c>
      <c r="S1" s="2" t="s">
        <v>177</v>
      </c>
      <c r="T1" s="2" t="s">
        <v>178</v>
      </c>
      <c r="U1" s="2" t="s">
        <v>179</v>
      </c>
      <c r="V1" s="2" t="s">
        <v>180</v>
      </c>
    </row>
    <row r="2" s="1" customFormat="1" spans="1:22">
      <c r="A2" s="3">
        <v>21142737504</v>
      </c>
      <c r="B2" s="1" t="s">
        <v>181</v>
      </c>
      <c r="C2" s="1" t="s">
        <v>182</v>
      </c>
      <c r="D2" s="1" t="s">
        <v>183</v>
      </c>
      <c r="E2" s="1" t="s">
        <v>184</v>
      </c>
      <c r="F2" s="1" t="s">
        <v>181</v>
      </c>
      <c r="G2" s="1" t="s">
        <v>185</v>
      </c>
      <c r="H2" s="1" t="s">
        <v>186</v>
      </c>
      <c r="I2" s="1" t="s">
        <v>187</v>
      </c>
      <c r="J2" s="1" t="s">
        <v>30</v>
      </c>
      <c r="K2" s="1" t="s">
        <v>188</v>
      </c>
      <c r="L2" s="1" t="s">
        <v>188</v>
      </c>
      <c r="M2" s="1" t="s">
        <v>189</v>
      </c>
      <c r="N2" s="1" t="s">
        <v>189</v>
      </c>
      <c r="O2" s="1" t="s">
        <v>190</v>
      </c>
      <c r="P2" s="1" t="s">
        <v>191</v>
      </c>
      <c r="Q2" s="1" t="s">
        <v>192</v>
      </c>
      <c r="R2" s="1" t="s">
        <v>193</v>
      </c>
      <c r="S2" s="1" t="s">
        <v>194</v>
      </c>
      <c r="T2" s="1" t="s">
        <v>195</v>
      </c>
      <c r="U2" s="1" t="s">
        <v>196</v>
      </c>
      <c r="V2" s="1" t="s">
        <v>197</v>
      </c>
    </row>
    <row r="3" s="1" customFormat="1" spans="1:22">
      <c r="A3" s="3">
        <v>21140669222</v>
      </c>
      <c r="B3" s="1" t="s">
        <v>181</v>
      </c>
      <c r="C3" s="1" t="s">
        <v>198</v>
      </c>
      <c r="D3" s="1" t="s">
        <v>199</v>
      </c>
      <c r="E3" s="1" t="s">
        <v>200</v>
      </c>
      <c r="F3" s="1" t="s">
        <v>181</v>
      </c>
      <c r="G3" s="1" t="s">
        <v>185</v>
      </c>
      <c r="H3" s="1" t="s">
        <v>186</v>
      </c>
      <c r="I3" s="1" t="s">
        <v>201</v>
      </c>
      <c r="J3" s="1" t="s">
        <v>30</v>
      </c>
      <c r="K3" s="1" t="s">
        <v>202</v>
      </c>
      <c r="L3" s="1" t="s">
        <v>202</v>
      </c>
      <c r="M3" s="1" t="s">
        <v>189</v>
      </c>
      <c r="N3" s="1" t="s">
        <v>189</v>
      </c>
      <c r="O3" s="1" t="s">
        <v>190</v>
      </c>
      <c r="P3" s="1" t="s">
        <v>191</v>
      </c>
      <c r="Q3" s="1" t="s">
        <v>192</v>
      </c>
      <c r="R3" s="1" t="s">
        <v>203</v>
      </c>
      <c r="S3" s="1" t="s">
        <v>194</v>
      </c>
      <c r="T3" s="1" t="s">
        <v>195</v>
      </c>
      <c r="U3" s="1" t="s">
        <v>204</v>
      </c>
      <c r="V3" s="1" t="s">
        <v>205</v>
      </c>
    </row>
    <row r="4" s="1" customFormat="1" spans="1:22">
      <c r="A4" s="3">
        <v>21140646241</v>
      </c>
      <c r="B4" s="1" t="s">
        <v>181</v>
      </c>
      <c r="C4" s="1" t="s">
        <v>206</v>
      </c>
      <c r="D4" s="1" t="s">
        <v>199</v>
      </c>
      <c r="E4" s="1" t="s">
        <v>200</v>
      </c>
      <c r="F4" s="1" t="s">
        <v>181</v>
      </c>
      <c r="G4" s="1" t="s">
        <v>185</v>
      </c>
      <c r="H4" s="1" t="s">
        <v>186</v>
      </c>
      <c r="I4" s="1" t="s">
        <v>201</v>
      </c>
      <c r="J4" s="1" t="s">
        <v>30</v>
      </c>
      <c r="K4" s="1" t="s">
        <v>202</v>
      </c>
      <c r="L4" s="1" t="s">
        <v>202</v>
      </c>
      <c r="M4" s="1" t="s">
        <v>189</v>
      </c>
      <c r="N4" s="1" t="s">
        <v>189</v>
      </c>
      <c r="O4" s="1" t="s">
        <v>190</v>
      </c>
      <c r="P4" s="1" t="s">
        <v>191</v>
      </c>
      <c r="Q4" s="1" t="s">
        <v>192</v>
      </c>
      <c r="R4" s="1" t="s">
        <v>207</v>
      </c>
      <c r="S4" s="1" t="s">
        <v>194</v>
      </c>
      <c r="T4" s="1" t="s">
        <v>195</v>
      </c>
      <c r="U4" s="1" t="s">
        <v>204</v>
      </c>
      <c r="V4" s="1" t="s">
        <v>205</v>
      </c>
    </row>
    <row r="5" s="1" customFormat="1" spans="1:22">
      <c r="A5" s="3">
        <v>21140192243</v>
      </c>
      <c r="B5" s="1" t="s">
        <v>181</v>
      </c>
      <c r="C5" s="1" t="s">
        <v>208</v>
      </c>
      <c r="D5" s="1" t="s">
        <v>209</v>
      </c>
      <c r="E5" s="1" t="s">
        <v>210</v>
      </c>
      <c r="F5" s="1" t="s">
        <v>181</v>
      </c>
      <c r="G5" s="1" t="s">
        <v>185</v>
      </c>
      <c r="H5" s="1" t="s">
        <v>186</v>
      </c>
      <c r="I5" s="1" t="s">
        <v>211</v>
      </c>
      <c r="J5" s="1" t="s">
        <v>30</v>
      </c>
      <c r="K5" s="1" t="s">
        <v>212</v>
      </c>
      <c r="L5" s="1" t="s">
        <v>212</v>
      </c>
      <c r="M5" s="1" t="s">
        <v>189</v>
      </c>
      <c r="N5" s="1" t="s">
        <v>189</v>
      </c>
      <c r="O5" s="1" t="s">
        <v>190</v>
      </c>
      <c r="P5" s="1" t="s">
        <v>191</v>
      </c>
      <c r="Q5" s="1" t="s">
        <v>192</v>
      </c>
      <c r="R5" s="1" t="s">
        <v>213</v>
      </c>
      <c r="S5" s="1" t="s">
        <v>194</v>
      </c>
      <c r="T5" s="1" t="s">
        <v>195</v>
      </c>
      <c r="U5" s="1" t="s">
        <v>204</v>
      </c>
      <c r="V5" s="1" t="s">
        <v>214</v>
      </c>
    </row>
    <row r="6" s="1" customFormat="1" spans="1:22">
      <c r="A6" s="3">
        <v>21136098806</v>
      </c>
      <c r="B6" s="1" t="s">
        <v>181</v>
      </c>
      <c r="C6" s="1" t="s">
        <v>215</v>
      </c>
      <c r="D6" s="1" t="s">
        <v>216</v>
      </c>
      <c r="E6" s="1" t="s">
        <v>217</v>
      </c>
      <c r="F6" s="1" t="s">
        <v>181</v>
      </c>
      <c r="G6" s="1" t="s">
        <v>185</v>
      </c>
      <c r="H6" s="1" t="s">
        <v>186</v>
      </c>
      <c r="I6" s="1" t="s">
        <v>218</v>
      </c>
      <c r="J6" s="1" t="s">
        <v>30</v>
      </c>
      <c r="K6" s="1" t="s">
        <v>219</v>
      </c>
      <c r="L6" s="1" t="s">
        <v>219</v>
      </c>
      <c r="M6" s="1" t="s">
        <v>189</v>
      </c>
      <c r="N6" s="1" t="s">
        <v>189</v>
      </c>
      <c r="O6" s="1" t="s">
        <v>190</v>
      </c>
      <c r="P6" s="1" t="s">
        <v>191</v>
      </c>
      <c r="Q6" s="1" t="s">
        <v>192</v>
      </c>
      <c r="R6" s="1" t="s">
        <v>220</v>
      </c>
      <c r="S6" s="1" t="s">
        <v>194</v>
      </c>
      <c r="T6" s="1" t="s">
        <v>195</v>
      </c>
      <c r="U6" s="1" t="s">
        <v>196</v>
      </c>
      <c r="V6" s="1" t="s">
        <v>221</v>
      </c>
    </row>
    <row r="7" s="1" customFormat="1" spans="1:22">
      <c r="A7" s="3">
        <v>21125376290</v>
      </c>
      <c r="B7" s="1" t="s">
        <v>222</v>
      </c>
      <c r="C7" s="1" t="s">
        <v>223</v>
      </c>
      <c r="D7" s="1" t="s">
        <v>224</v>
      </c>
      <c r="E7" s="1" t="s">
        <v>225</v>
      </c>
      <c r="F7" s="1" t="s">
        <v>222</v>
      </c>
      <c r="G7" s="1" t="s">
        <v>185</v>
      </c>
      <c r="H7" s="1" t="s">
        <v>186</v>
      </c>
      <c r="I7" s="1" t="s">
        <v>226</v>
      </c>
      <c r="J7" s="1" t="s">
        <v>30</v>
      </c>
      <c r="K7" s="1" t="s">
        <v>227</v>
      </c>
      <c r="L7" s="1" t="s">
        <v>227</v>
      </c>
      <c r="M7" s="1" t="s">
        <v>189</v>
      </c>
      <c r="N7" s="1" t="s">
        <v>189</v>
      </c>
      <c r="O7" s="1" t="s">
        <v>190</v>
      </c>
      <c r="P7" s="1" t="s">
        <v>191</v>
      </c>
      <c r="Q7" s="1" t="s">
        <v>192</v>
      </c>
      <c r="R7" s="1" t="s">
        <v>228</v>
      </c>
      <c r="S7" s="1" t="s">
        <v>194</v>
      </c>
      <c r="T7" s="1" t="s">
        <v>195</v>
      </c>
      <c r="U7" s="1" t="s">
        <v>196</v>
      </c>
      <c r="V7" s="1" t="s">
        <v>221</v>
      </c>
    </row>
    <row r="8" s="1" customFormat="1" spans="1:22">
      <c r="A8" s="3">
        <v>21125195094</v>
      </c>
      <c r="B8" s="1" t="s">
        <v>229</v>
      </c>
      <c r="C8" s="1" t="s">
        <v>230</v>
      </c>
      <c r="D8" s="1" t="s">
        <v>231</v>
      </c>
      <c r="E8" s="1" t="s">
        <v>232</v>
      </c>
      <c r="F8" s="1" t="s">
        <v>222</v>
      </c>
      <c r="G8" s="1" t="s">
        <v>185</v>
      </c>
      <c r="H8" s="1" t="s">
        <v>186</v>
      </c>
      <c r="I8" s="1" t="s">
        <v>233</v>
      </c>
      <c r="J8" s="1" t="s">
        <v>30</v>
      </c>
      <c r="K8" s="1" t="s">
        <v>234</v>
      </c>
      <c r="L8" s="1" t="s">
        <v>234</v>
      </c>
      <c r="M8" s="1" t="s">
        <v>189</v>
      </c>
      <c r="N8" s="1" t="s">
        <v>189</v>
      </c>
      <c r="O8" s="1" t="s">
        <v>190</v>
      </c>
      <c r="P8" s="1" t="s">
        <v>191</v>
      </c>
      <c r="Q8" s="1" t="s">
        <v>192</v>
      </c>
      <c r="R8" s="1" t="s">
        <v>235</v>
      </c>
      <c r="S8" s="1" t="s">
        <v>194</v>
      </c>
      <c r="T8" s="1" t="s">
        <v>195</v>
      </c>
      <c r="U8" s="1" t="s">
        <v>196</v>
      </c>
      <c r="V8" s="1" t="s">
        <v>236</v>
      </c>
    </row>
    <row r="9" s="1" customFormat="1" spans="1:22">
      <c r="A9" s="3">
        <v>21124348106</v>
      </c>
      <c r="B9" s="1" t="s">
        <v>229</v>
      </c>
      <c r="C9" s="1" t="s">
        <v>237</v>
      </c>
      <c r="D9" s="1" t="s">
        <v>238</v>
      </c>
      <c r="E9" s="1" t="s">
        <v>239</v>
      </c>
      <c r="F9" s="1" t="s">
        <v>181</v>
      </c>
      <c r="G9" s="1" t="s">
        <v>185</v>
      </c>
      <c r="H9" s="1" t="s">
        <v>186</v>
      </c>
      <c r="I9" s="1" t="s">
        <v>240</v>
      </c>
      <c r="J9" s="1" t="s">
        <v>30</v>
      </c>
      <c r="K9" s="1" t="s">
        <v>241</v>
      </c>
      <c r="L9" s="1" t="s">
        <v>241</v>
      </c>
      <c r="M9" s="1" t="s">
        <v>189</v>
      </c>
      <c r="N9" s="1" t="s">
        <v>189</v>
      </c>
      <c r="O9" s="1" t="s">
        <v>190</v>
      </c>
      <c r="P9" s="1" t="s">
        <v>191</v>
      </c>
      <c r="Q9" s="1" t="s">
        <v>192</v>
      </c>
      <c r="R9" s="1" t="s">
        <v>242</v>
      </c>
      <c r="S9" s="1" t="s">
        <v>194</v>
      </c>
      <c r="T9" s="1" t="s">
        <v>195</v>
      </c>
      <c r="U9" s="1" t="s">
        <v>196</v>
      </c>
      <c r="V9" s="1" t="s">
        <v>243</v>
      </c>
    </row>
    <row r="10" s="1" customFormat="1" spans="1:22">
      <c r="A10" s="3">
        <v>21123644733</v>
      </c>
      <c r="B10" s="1" t="s">
        <v>229</v>
      </c>
      <c r="C10" s="1" t="s">
        <v>244</v>
      </c>
      <c r="D10" s="1" t="s">
        <v>245</v>
      </c>
      <c r="E10" s="1" t="s">
        <v>246</v>
      </c>
      <c r="F10" s="1" t="s">
        <v>181</v>
      </c>
      <c r="G10" s="1" t="s">
        <v>185</v>
      </c>
      <c r="H10" s="1" t="s">
        <v>186</v>
      </c>
      <c r="I10" s="1" t="s">
        <v>247</v>
      </c>
      <c r="J10" s="1" t="s">
        <v>30</v>
      </c>
      <c r="K10" s="1" t="s">
        <v>248</v>
      </c>
      <c r="L10" s="1" t="s">
        <v>248</v>
      </c>
      <c r="M10" s="1" t="s">
        <v>189</v>
      </c>
      <c r="N10" s="1" t="s">
        <v>189</v>
      </c>
      <c r="O10" s="1" t="s">
        <v>190</v>
      </c>
      <c r="P10" s="1" t="s">
        <v>191</v>
      </c>
      <c r="Q10" s="1" t="s">
        <v>192</v>
      </c>
      <c r="R10" s="1" t="s">
        <v>249</v>
      </c>
      <c r="S10" s="1" t="s">
        <v>194</v>
      </c>
      <c r="T10" s="1" t="s">
        <v>195</v>
      </c>
      <c r="U10" s="1" t="s">
        <v>196</v>
      </c>
      <c r="V10" s="1" t="s">
        <v>250</v>
      </c>
    </row>
    <row r="11" s="1" customFormat="1" spans="1:22">
      <c r="A11" s="3">
        <v>21122164936</v>
      </c>
      <c r="B11" s="1" t="s">
        <v>229</v>
      </c>
      <c r="C11" s="1" t="s">
        <v>251</v>
      </c>
      <c r="D11" s="1" t="s">
        <v>252</v>
      </c>
      <c r="E11" s="1" t="s">
        <v>253</v>
      </c>
      <c r="F11" s="1" t="s">
        <v>222</v>
      </c>
      <c r="G11" s="1" t="s">
        <v>185</v>
      </c>
      <c r="H11" s="1" t="s">
        <v>186</v>
      </c>
      <c r="I11" s="1" t="s">
        <v>254</v>
      </c>
      <c r="J11" s="1" t="s">
        <v>30</v>
      </c>
      <c r="K11" s="1" t="s">
        <v>255</v>
      </c>
      <c r="L11" s="1" t="s">
        <v>255</v>
      </c>
      <c r="M11" s="1" t="s">
        <v>189</v>
      </c>
      <c r="N11" s="1" t="s">
        <v>189</v>
      </c>
      <c r="O11" s="1" t="s">
        <v>190</v>
      </c>
      <c r="P11" s="1" t="s">
        <v>191</v>
      </c>
      <c r="Q11" s="1" t="s">
        <v>192</v>
      </c>
      <c r="R11" s="1" t="s">
        <v>256</v>
      </c>
      <c r="S11" s="1" t="s">
        <v>194</v>
      </c>
      <c r="T11" s="1" t="s">
        <v>195</v>
      </c>
      <c r="U11" s="1" t="s">
        <v>196</v>
      </c>
      <c r="V11" s="1" t="s">
        <v>257</v>
      </c>
    </row>
    <row r="12" s="1" customFormat="1" spans="1:22">
      <c r="A12" s="3">
        <v>21105238132</v>
      </c>
      <c r="B12" s="1" t="s">
        <v>258</v>
      </c>
      <c r="C12" s="1" t="s">
        <v>259</v>
      </c>
      <c r="D12" s="1" t="s">
        <v>260</v>
      </c>
      <c r="E12" s="1" t="s">
        <v>261</v>
      </c>
      <c r="F12" s="1" t="s">
        <v>181</v>
      </c>
      <c r="G12" s="1" t="s">
        <v>185</v>
      </c>
      <c r="H12" s="1" t="s">
        <v>186</v>
      </c>
      <c r="I12" s="1" t="s">
        <v>262</v>
      </c>
      <c r="J12" s="1" t="s">
        <v>30</v>
      </c>
      <c r="K12" s="1" t="s">
        <v>263</v>
      </c>
      <c r="L12" s="1" t="s">
        <v>263</v>
      </c>
      <c r="M12" s="1" t="s">
        <v>189</v>
      </c>
      <c r="N12" s="1" t="s">
        <v>189</v>
      </c>
      <c r="O12" s="1" t="s">
        <v>190</v>
      </c>
      <c r="P12" s="1" t="s">
        <v>191</v>
      </c>
      <c r="Q12" s="1" t="s">
        <v>192</v>
      </c>
      <c r="R12" s="1" t="s">
        <v>264</v>
      </c>
      <c r="S12" s="1" t="s">
        <v>194</v>
      </c>
      <c r="T12" s="1" t="s">
        <v>195</v>
      </c>
      <c r="U12" s="1" t="s">
        <v>196</v>
      </c>
      <c r="V12" s="1" t="s">
        <v>221</v>
      </c>
    </row>
    <row r="13" s="1" customFormat="1" spans="1:22">
      <c r="A13" s="3">
        <v>21092833396</v>
      </c>
      <c r="B13" s="1" t="s">
        <v>265</v>
      </c>
      <c r="C13" s="1" t="s">
        <v>266</v>
      </c>
      <c r="D13" s="1" t="s">
        <v>267</v>
      </c>
      <c r="E13" s="1" t="s">
        <v>268</v>
      </c>
      <c r="F13" s="1" t="s">
        <v>181</v>
      </c>
      <c r="G13" s="1" t="s">
        <v>185</v>
      </c>
      <c r="H13" s="1" t="s">
        <v>186</v>
      </c>
      <c r="I13" s="1" t="s">
        <v>269</v>
      </c>
      <c r="J13" s="1" t="s">
        <v>30</v>
      </c>
      <c r="K13" s="1" t="s">
        <v>270</v>
      </c>
      <c r="L13" s="1" t="s">
        <v>270</v>
      </c>
      <c r="M13" s="1" t="s">
        <v>189</v>
      </c>
      <c r="N13" s="1" t="s">
        <v>189</v>
      </c>
      <c r="O13" s="1" t="s">
        <v>190</v>
      </c>
      <c r="P13" s="1" t="s">
        <v>191</v>
      </c>
      <c r="Q13" s="1" t="s">
        <v>192</v>
      </c>
      <c r="R13" s="1" t="s">
        <v>271</v>
      </c>
      <c r="S13" s="1" t="s">
        <v>194</v>
      </c>
      <c r="T13" s="1" t="s">
        <v>195</v>
      </c>
      <c r="U13" s="1" t="s">
        <v>196</v>
      </c>
      <c r="V13" s="1" t="s">
        <v>236</v>
      </c>
    </row>
    <row r="14" s="1" customFormat="1" spans="1:22">
      <c r="A14" s="3">
        <v>21088415986</v>
      </c>
      <c r="B14" s="1" t="s">
        <v>265</v>
      </c>
      <c r="C14" s="1" t="s">
        <v>272</v>
      </c>
      <c r="D14" s="1" t="s">
        <v>273</v>
      </c>
      <c r="E14" s="1" t="s">
        <v>274</v>
      </c>
      <c r="F14" s="1" t="s">
        <v>181</v>
      </c>
      <c r="G14" s="1" t="s">
        <v>185</v>
      </c>
      <c r="H14" s="1" t="s">
        <v>186</v>
      </c>
      <c r="I14" s="1" t="s">
        <v>275</v>
      </c>
      <c r="J14" s="1" t="s">
        <v>30</v>
      </c>
      <c r="K14" s="1" t="s">
        <v>276</v>
      </c>
      <c r="L14" s="1" t="s">
        <v>276</v>
      </c>
      <c r="M14" s="1" t="s">
        <v>189</v>
      </c>
      <c r="N14" s="1" t="s">
        <v>189</v>
      </c>
      <c r="O14" s="1" t="s">
        <v>190</v>
      </c>
      <c r="P14" s="1" t="s">
        <v>191</v>
      </c>
      <c r="Q14" s="1" t="s">
        <v>192</v>
      </c>
      <c r="R14" s="1" t="s">
        <v>277</v>
      </c>
      <c r="S14" s="1" t="s">
        <v>194</v>
      </c>
      <c r="T14" s="1" t="s">
        <v>195</v>
      </c>
      <c r="U14" s="1" t="s">
        <v>196</v>
      </c>
      <c r="V14" s="1" t="s">
        <v>278</v>
      </c>
    </row>
    <row r="15" s="1" customFormat="1" spans="1:22">
      <c r="A15" s="3">
        <v>21087872995</v>
      </c>
      <c r="B15" s="1" t="s">
        <v>279</v>
      </c>
      <c r="C15" s="1" t="s">
        <v>280</v>
      </c>
      <c r="D15" s="1" t="s">
        <v>281</v>
      </c>
      <c r="E15" s="1" t="s">
        <v>282</v>
      </c>
      <c r="F15" s="1" t="s">
        <v>181</v>
      </c>
      <c r="G15" s="1" t="s">
        <v>185</v>
      </c>
      <c r="H15" s="1" t="s">
        <v>186</v>
      </c>
      <c r="I15" s="1" t="s">
        <v>283</v>
      </c>
      <c r="J15" s="1" t="s">
        <v>30</v>
      </c>
      <c r="K15" s="1" t="s">
        <v>284</v>
      </c>
      <c r="L15" s="1" t="s">
        <v>284</v>
      </c>
      <c r="M15" s="1" t="s">
        <v>189</v>
      </c>
      <c r="N15" s="1" t="s">
        <v>189</v>
      </c>
      <c r="O15" s="1" t="s">
        <v>190</v>
      </c>
      <c r="P15" s="1" t="s">
        <v>191</v>
      </c>
      <c r="Q15" s="1" t="s">
        <v>192</v>
      </c>
      <c r="R15" s="1" t="s">
        <v>285</v>
      </c>
      <c r="S15" s="1" t="s">
        <v>194</v>
      </c>
      <c r="T15" s="1" t="s">
        <v>195</v>
      </c>
      <c r="U15" s="1" t="s">
        <v>196</v>
      </c>
      <c r="V15" s="1" t="s">
        <v>221</v>
      </c>
    </row>
    <row r="16" s="1" customFormat="1" spans="1:22">
      <c r="A16" s="3">
        <v>21082520774</v>
      </c>
      <c r="B16" s="1" t="s">
        <v>279</v>
      </c>
      <c r="C16" s="1" t="s">
        <v>286</v>
      </c>
      <c r="D16" s="1" t="s">
        <v>287</v>
      </c>
      <c r="E16" s="1" t="s">
        <v>288</v>
      </c>
      <c r="F16" s="1" t="s">
        <v>229</v>
      </c>
      <c r="G16" s="1" t="s">
        <v>185</v>
      </c>
      <c r="H16" s="1" t="s">
        <v>186</v>
      </c>
      <c r="I16" s="1" t="s">
        <v>289</v>
      </c>
      <c r="J16" s="1" t="s">
        <v>30</v>
      </c>
      <c r="K16" s="1" t="s">
        <v>290</v>
      </c>
      <c r="L16" s="1" t="s">
        <v>290</v>
      </c>
      <c r="M16" s="1" t="s">
        <v>189</v>
      </c>
      <c r="N16" s="1" t="s">
        <v>189</v>
      </c>
      <c r="O16" s="1" t="s">
        <v>190</v>
      </c>
      <c r="P16" s="1" t="s">
        <v>191</v>
      </c>
      <c r="Q16" s="1" t="s">
        <v>192</v>
      </c>
      <c r="R16" s="1" t="s">
        <v>291</v>
      </c>
      <c r="S16" s="1" t="s">
        <v>194</v>
      </c>
      <c r="T16" s="1" t="s">
        <v>195</v>
      </c>
      <c r="U16" s="1" t="s">
        <v>196</v>
      </c>
      <c r="V16" s="1" t="s">
        <v>221</v>
      </c>
    </row>
    <row r="17" s="1" customFormat="1" spans="1:22">
      <c r="A17" s="3">
        <v>21042025970</v>
      </c>
      <c r="B17" s="1" t="s">
        <v>292</v>
      </c>
      <c r="C17" s="1" t="s">
        <v>293</v>
      </c>
      <c r="D17" s="1" t="s">
        <v>294</v>
      </c>
      <c r="E17" s="1" t="s">
        <v>295</v>
      </c>
      <c r="F17" s="1" t="s">
        <v>181</v>
      </c>
      <c r="G17" s="1" t="s">
        <v>185</v>
      </c>
      <c r="H17" s="1" t="s">
        <v>186</v>
      </c>
      <c r="I17" s="1" t="s">
        <v>296</v>
      </c>
      <c r="J17" s="1" t="s">
        <v>30</v>
      </c>
      <c r="K17" s="1" t="s">
        <v>297</v>
      </c>
      <c r="L17" s="1" t="s">
        <v>297</v>
      </c>
      <c r="M17" s="1" t="s">
        <v>189</v>
      </c>
      <c r="N17" s="1" t="s">
        <v>189</v>
      </c>
      <c r="O17" s="1" t="s">
        <v>190</v>
      </c>
      <c r="P17" s="1" t="s">
        <v>191</v>
      </c>
      <c r="Q17" s="1" t="s">
        <v>192</v>
      </c>
      <c r="R17" s="1" t="s">
        <v>298</v>
      </c>
      <c r="S17" s="1" t="s">
        <v>194</v>
      </c>
      <c r="T17" s="1" t="s">
        <v>195</v>
      </c>
      <c r="U17" s="1" t="s">
        <v>204</v>
      </c>
      <c r="V17" s="1" t="s">
        <v>299</v>
      </c>
    </row>
    <row r="18" s="1" customFormat="1" spans="1:22">
      <c r="A18" s="3">
        <v>18958528763</v>
      </c>
      <c r="B18" s="1" t="s">
        <v>300</v>
      </c>
      <c r="C18" s="1" t="s">
        <v>301</v>
      </c>
      <c r="D18" s="1" t="s">
        <v>302</v>
      </c>
      <c r="E18" s="1" t="s">
        <v>303</v>
      </c>
      <c r="F18" s="1" t="s">
        <v>181</v>
      </c>
      <c r="G18" s="1" t="s">
        <v>185</v>
      </c>
      <c r="H18" s="1" t="s">
        <v>186</v>
      </c>
      <c r="I18" s="1" t="s">
        <v>304</v>
      </c>
      <c r="J18" s="1" t="s">
        <v>30</v>
      </c>
      <c r="K18" s="1" t="s">
        <v>305</v>
      </c>
      <c r="L18" s="1" t="s">
        <v>305</v>
      </c>
      <c r="M18" s="1" t="s">
        <v>189</v>
      </c>
      <c r="N18" s="1" t="s">
        <v>189</v>
      </c>
      <c r="O18" s="1" t="s">
        <v>190</v>
      </c>
      <c r="P18" s="1" t="s">
        <v>191</v>
      </c>
      <c r="Q18" s="1" t="s">
        <v>192</v>
      </c>
      <c r="R18" s="1" t="s">
        <v>306</v>
      </c>
      <c r="S18" s="1" t="s">
        <v>194</v>
      </c>
      <c r="T18" s="1" t="s">
        <v>195</v>
      </c>
      <c r="U18" s="1" t="s">
        <v>196</v>
      </c>
      <c r="V18" s="1" t="s">
        <v>221</v>
      </c>
    </row>
    <row r="19" s="1" customFormat="1" spans="1:22">
      <c r="A19" s="3">
        <v>18954659958</v>
      </c>
      <c r="B19" s="1" t="s">
        <v>307</v>
      </c>
      <c r="C19" s="1" t="s">
        <v>308</v>
      </c>
      <c r="D19" s="1" t="s">
        <v>309</v>
      </c>
      <c r="E19" s="1" t="s">
        <v>310</v>
      </c>
      <c r="F19" s="1" t="s">
        <v>181</v>
      </c>
      <c r="G19" s="1" t="s">
        <v>185</v>
      </c>
      <c r="H19" s="1" t="s">
        <v>186</v>
      </c>
      <c r="I19" s="1" t="s">
        <v>311</v>
      </c>
      <c r="J19" s="1" t="s">
        <v>30</v>
      </c>
      <c r="K19" s="1" t="s">
        <v>312</v>
      </c>
      <c r="L19" s="1" t="s">
        <v>312</v>
      </c>
      <c r="M19" s="1" t="s">
        <v>189</v>
      </c>
      <c r="N19" s="1" t="s">
        <v>189</v>
      </c>
      <c r="O19" s="1" t="s">
        <v>190</v>
      </c>
      <c r="P19" s="1" t="s">
        <v>191</v>
      </c>
      <c r="Q19" s="1" t="s">
        <v>192</v>
      </c>
      <c r="R19" s="1" t="s">
        <v>313</v>
      </c>
      <c r="S19" s="1" t="s">
        <v>194</v>
      </c>
      <c r="T19" s="1" t="s">
        <v>195</v>
      </c>
      <c r="U19" s="1" t="s">
        <v>196</v>
      </c>
      <c r="V19" s="1" t="s">
        <v>221</v>
      </c>
    </row>
    <row r="20" s="1" customFormat="1" spans="1:22">
      <c r="A20" s="3">
        <v>18915476586</v>
      </c>
      <c r="B20" s="1" t="s">
        <v>314</v>
      </c>
      <c r="C20" s="1" t="s">
        <v>315</v>
      </c>
      <c r="D20" s="1" t="s">
        <v>316</v>
      </c>
      <c r="E20" s="1" t="s">
        <v>317</v>
      </c>
      <c r="F20" s="1" t="s">
        <v>222</v>
      </c>
      <c r="G20" s="1" t="s">
        <v>185</v>
      </c>
      <c r="H20" s="1" t="s">
        <v>186</v>
      </c>
      <c r="I20" s="1" t="s">
        <v>318</v>
      </c>
      <c r="J20" s="1" t="s">
        <v>30</v>
      </c>
      <c r="K20" s="1" t="s">
        <v>319</v>
      </c>
      <c r="L20" s="1" t="s">
        <v>319</v>
      </c>
      <c r="M20" s="1" t="s">
        <v>189</v>
      </c>
      <c r="N20" s="1" t="s">
        <v>189</v>
      </c>
      <c r="O20" s="1" t="s">
        <v>190</v>
      </c>
      <c r="P20" s="1" t="s">
        <v>191</v>
      </c>
      <c r="Q20" s="1" t="s">
        <v>192</v>
      </c>
      <c r="R20" s="1" t="s">
        <v>320</v>
      </c>
      <c r="S20" s="1" t="s">
        <v>194</v>
      </c>
      <c r="T20" s="1" t="s">
        <v>195</v>
      </c>
      <c r="U20" s="1" t="s">
        <v>196</v>
      </c>
      <c r="V20" s="1" t="s">
        <v>221</v>
      </c>
    </row>
    <row r="21" s="1" customFormat="1" spans="1:22">
      <c r="A21" s="3">
        <v>18873288794</v>
      </c>
      <c r="B21" s="1" t="s">
        <v>321</v>
      </c>
      <c r="C21" s="1" t="s">
        <v>322</v>
      </c>
      <c r="D21" s="1" t="s">
        <v>323</v>
      </c>
      <c r="E21" s="1" t="s">
        <v>324</v>
      </c>
      <c r="F21" s="1" t="s">
        <v>229</v>
      </c>
      <c r="G21" s="1" t="s">
        <v>185</v>
      </c>
      <c r="H21" s="1" t="s">
        <v>186</v>
      </c>
      <c r="I21" s="1" t="s">
        <v>325</v>
      </c>
      <c r="J21" s="1" t="s">
        <v>30</v>
      </c>
      <c r="K21" s="1" t="s">
        <v>326</v>
      </c>
      <c r="L21" s="1" t="s">
        <v>326</v>
      </c>
      <c r="M21" s="1" t="s">
        <v>189</v>
      </c>
      <c r="N21" s="1" t="s">
        <v>189</v>
      </c>
      <c r="O21" s="1" t="s">
        <v>190</v>
      </c>
      <c r="P21" s="1" t="s">
        <v>191</v>
      </c>
      <c r="Q21" s="1" t="s">
        <v>192</v>
      </c>
      <c r="R21" s="1" t="s">
        <v>327</v>
      </c>
      <c r="S21" s="1" t="s">
        <v>194</v>
      </c>
      <c r="T21" s="1" t="s">
        <v>195</v>
      </c>
      <c r="U21" s="1" t="s">
        <v>196</v>
      </c>
      <c r="V21" s="1" t="s">
        <v>328</v>
      </c>
    </row>
    <row r="22" s="1" customFormat="1" spans="1:22">
      <c r="A22" s="3">
        <v>18862710784</v>
      </c>
      <c r="B22" s="1" t="s">
        <v>329</v>
      </c>
      <c r="C22" s="1" t="s">
        <v>330</v>
      </c>
      <c r="D22" s="1" t="s">
        <v>331</v>
      </c>
      <c r="E22" s="1" t="s">
        <v>332</v>
      </c>
      <c r="F22" s="1" t="s">
        <v>181</v>
      </c>
      <c r="G22" s="1" t="s">
        <v>185</v>
      </c>
      <c r="H22" s="1" t="s">
        <v>186</v>
      </c>
      <c r="I22" s="1" t="s">
        <v>333</v>
      </c>
      <c r="J22" s="1" t="s">
        <v>30</v>
      </c>
      <c r="K22" s="1" t="s">
        <v>334</v>
      </c>
      <c r="L22" s="1" t="s">
        <v>334</v>
      </c>
      <c r="M22" s="1" t="s">
        <v>189</v>
      </c>
      <c r="N22" s="1" t="s">
        <v>189</v>
      </c>
      <c r="O22" s="1" t="s">
        <v>190</v>
      </c>
      <c r="P22" s="1" t="s">
        <v>191</v>
      </c>
      <c r="Q22" s="1" t="s">
        <v>192</v>
      </c>
      <c r="R22" s="1" t="s">
        <v>335</v>
      </c>
      <c r="S22" s="1" t="s">
        <v>194</v>
      </c>
      <c r="T22" s="1" t="s">
        <v>195</v>
      </c>
      <c r="U22" s="1" t="s">
        <v>196</v>
      </c>
      <c r="V22" s="1" t="s">
        <v>336</v>
      </c>
    </row>
    <row r="23" s="1" customFormat="1" spans="1:22">
      <c r="A23" s="3">
        <v>18717488171</v>
      </c>
      <c r="B23" s="1" t="s">
        <v>337</v>
      </c>
      <c r="C23" s="1" t="s">
        <v>338</v>
      </c>
      <c r="D23" s="1" t="s">
        <v>339</v>
      </c>
      <c r="E23" s="1" t="s">
        <v>340</v>
      </c>
      <c r="F23" s="1" t="s">
        <v>222</v>
      </c>
      <c r="G23" s="1" t="s">
        <v>185</v>
      </c>
      <c r="H23" s="1" t="s">
        <v>186</v>
      </c>
      <c r="I23" s="1" t="s">
        <v>341</v>
      </c>
      <c r="J23" s="1" t="s">
        <v>30</v>
      </c>
      <c r="K23" s="1" t="s">
        <v>342</v>
      </c>
      <c r="L23" s="1" t="s">
        <v>342</v>
      </c>
      <c r="M23" s="1" t="s">
        <v>189</v>
      </c>
      <c r="N23" s="1" t="s">
        <v>189</v>
      </c>
      <c r="O23" s="1" t="s">
        <v>190</v>
      </c>
      <c r="P23" s="1" t="s">
        <v>191</v>
      </c>
      <c r="Q23" s="1" t="s">
        <v>192</v>
      </c>
      <c r="R23" s="1" t="s">
        <v>343</v>
      </c>
      <c r="S23" s="1" t="s">
        <v>194</v>
      </c>
      <c r="T23" s="1" t="s">
        <v>195</v>
      </c>
      <c r="U23" s="1" t="s">
        <v>196</v>
      </c>
      <c r="V23" s="1" t="s">
        <v>221</v>
      </c>
    </row>
    <row r="24" s="1" customFormat="1" spans="1:22">
      <c r="A24" s="3">
        <v>18378208535</v>
      </c>
      <c r="B24" s="1" t="s">
        <v>344</v>
      </c>
      <c r="C24" s="1" t="s">
        <v>345</v>
      </c>
      <c r="D24" s="1" t="s">
        <v>346</v>
      </c>
      <c r="E24" s="1" t="s">
        <v>347</v>
      </c>
      <c r="F24" s="1" t="s">
        <v>181</v>
      </c>
      <c r="G24" s="1" t="s">
        <v>185</v>
      </c>
      <c r="H24" s="1" t="s">
        <v>186</v>
      </c>
      <c r="I24" s="1" t="s">
        <v>348</v>
      </c>
      <c r="J24" s="1" t="s">
        <v>30</v>
      </c>
      <c r="K24" s="1" t="s">
        <v>349</v>
      </c>
      <c r="L24" s="1" t="s">
        <v>349</v>
      </c>
      <c r="M24" s="1" t="s">
        <v>189</v>
      </c>
      <c r="N24" s="1" t="s">
        <v>189</v>
      </c>
      <c r="O24" s="1" t="s">
        <v>190</v>
      </c>
      <c r="P24" s="1" t="s">
        <v>191</v>
      </c>
      <c r="Q24" s="1" t="s">
        <v>192</v>
      </c>
      <c r="R24" s="1" t="s">
        <v>350</v>
      </c>
      <c r="S24" s="1" t="s">
        <v>194</v>
      </c>
      <c r="T24" s="1" t="s">
        <v>195</v>
      </c>
      <c r="U24" s="1" t="s">
        <v>196</v>
      </c>
      <c r="V24" s="1" t="s">
        <v>351</v>
      </c>
    </row>
    <row r="25" s="1" customFormat="1" spans="1:22">
      <c r="A25" s="3">
        <v>18025590301</v>
      </c>
      <c r="B25" s="1" t="s">
        <v>352</v>
      </c>
      <c r="C25" s="1" t="s">
        <v>353</v>
      </c>
      <c r="D25" s="1" t="s">
        <v>354</v>
      </c>
      <c r="E25" s="1" t="s">
        <v>355</v>
      </c>
      <c r="F25" s="1" t="s">
        <v>222</v>
      </c>
      <c r="G25" s="1" t="s">
        <v>185</v>
      </c>
      <c r="H25" s="1" t="s">
        <v>186</v>
      </c>
      <c r="I25" s="1" t="s">
        <v>190</v>
      </c>
      <c r="J25" s="1" t="s">
        <v>30</v>
      </c>
      <c r="K25" s="1" t="s">
        <v>190</v>
      </c>
      <c r="L25" s="1" t="s">
        <v>356</v>
      </c>
      <c r="M25" s="1" t="s">
        <v>357</v>
      </c>
      <c r="N25" s="1" t="s">
        <v>358</v>
      </c>
      <c r="O25" s="1" t="s">
        <v>190</v>
      </c>
      <c r="P25" s="1" t="s">
        <v>191</v>
      </c>
      <c r="Q25" s="1" t="s">
        <v>192</v>
      </c>
      <c r="R25" s="1" t="s">
        <v>359</v>
      </c>
      <c r="S25" s="1" t="s">
        <v>194</v>
      </c>
      <c r="T25" s="1" t="s">
        <v>195</v>
      </c>
      <c r="U25" s="1" t="s">
        <v>196</v>
      </c>
      <c r="V25" s="1" t="s">
        <v>236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2022-09-28T01:41:00Z</dcterms:created>
  <dcterms:modified xsi:type="dcterms:W3CDTF">2022-09-28T03:00:06Z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00110F2FA4BE4B4C928FCAFC3C0867D9</vt:lpwstr>
  </property>
  <property fmtid="{D5CDD505-2E9C-101B-9397-08002B2CF9AE}" pid="3" name="KSOProductBuildVer">
    <vt:lpwstr>2052-11.1.0.12358</vt:lpwstr>
  </property>
</Properties>
</file>