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对账!$1:$26</definedName>
  </definedNames>
  <calcPr calcId="144525"/>
</workbook>
</file>

<file path=xl/sharedStrings.xml><?xml version="1.0" encoding="utf-8"?>
<sst xmlns="http://schemas.openxmlformats.org/spreadsheetml/2006/main" count="764" uniqueCount="343">
  <si>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</si>
  <si>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</si>
  <si>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</si>
  <si>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</si>
  <si>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</si>
  <si>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</si>
  <si>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</si>
  <si>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</si>
  <si>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</si>
  <si>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</si>
  <si>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</si>
  <si>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</si>
  <si>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</si>
  <si>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</si>
  <si>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</si>
  <si>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</si>
  <si>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</si>
  <si>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</si>
  <si>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</si>
  <si>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</si>
  <si>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</si>
  <si>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</si>
  <si>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</si>
  <si>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</si>
  <si>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</si>
  <si>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17960894413	</t>
  </si>
  <si>
    <t>Ctrip</t>
  </si>
  <si>
    <t>正常</t>
  </si>
  <si>
    <t>[尼亚加拉瀑布]塞涅卡尼亚加拉度假娱乐场酒店(Seneca Niagara Resort &amp; Casino)(44789731)</t>
  </si>
  <si>
    <t>豪华客房, 1 张特大床房(至少连住2晚及以上)&lt;2人入住&gt;&lt;不退款&gt;</t>
  </si>
  <si>
    <t>USD</t>
  </si>
  <si>
    <t>Ramaley/Kelly Ann</t>
  </si>
  <si>
    <t>CA6352220905USD-W</t>
  </si>
  <si>
    <t>未提现</t>
  </si>
  <si>
    <t>携程开票</t>
  </si>
  <si>
    <t xml:space="preserve">2556909	</t>
  </si>
  <si>
    <t xml:space="preserve">5GYQ2	</t>
  </si>
  <si>
    <t xml:space="preserve">17967909482	</t>
  </si>
  <si>
    <t>[波士顿]科罗纳德酒店(The Colonnade Hotel)(15997739)</t>
  </si>
  <si>
    <t>高级特大床房&lt;2人入住&gt;&lt;不退款&gt;</t>
  </si>
  <si>
    <t>LO/CHENYI</t>
  </si>
  <si>
    <t xml:space="preserve">	</t>
  </si>
  <si>
    <t xml:space="preserve">27205SD112826	</t>
  </si>
  <si>
    <t xml:space="preserve">18107284844	</t>
  </si>
  <si>
    <t>[苏梅岛]苏梅岛遨舍查汶度假酒店(SHA Plus+)(OZO Chaweng Samui(SHA Plus+))(7362573)</t>
  </si>
  <si>
    <t>高级双床房(至少连住2晚及以上)&lt;2人入住&gt;&lt;不退款&gt;&lt;早餐&gt;</t>
  </si>
  <si>
    <t>Asulin/Hen,Asulin/Hen,Asulin/Hen,Asulin/Hen,Asulin/Hen,Asulin/Hen,Asulin/Hen,Asulin/Hen</t>
  </si>
  <si>
    <t xml:space="preserve">18471504137	</t>
  </si>
  <si>
    <t>[韦斯特利]逸景酒店(Pleasant View Inn)(39964404)</t>
  </si>
  <si>
    <t>标准间1张大床&lt;2人入住&gt;&lt;不退款&gt;</t>
  </si>
  <si>
    <t>Japs/Briana Lyn</t>
  </si>
  <si>
    <t xml:space="preserve">2628703	</t>
  </si>
  <si>
    <t xml:space="preserve">1981346397	</t>
  </si>
  <si>
    <t xml:space="preserve">18506951229	</t>
  </si>
  <si>
    <t>[曼谷]曼谷最佳舒适住宅酒店(Best Comfort Residential Hotel Bangkok)(21489876)</t>
  </si>
  <si>
    <t>标准房&lt;2人入住&gt;&lt;不退款&gt;</t>
  </si>
  <si>
    <t>Joo/Sungryun</t>
  </si>
  <si>
    <t xml:space="preserve">2632428	</t>
  </si>
  <si>
    <t xml:space="preserve">18525279873	</t>
  </si>
  <si>
    <t>[沃尔顿堡滩]码头海湾度假酒店(Marina Bay Resort)(39927740)</t>
  </si>
  <si>
    <t>经典四人房, 2 张双人床, 冰箱和微波炉(至少连住2晚及以上)&lt;2人入住&gt;&lt;不退款&gt;</t>
  </si>
  <si>
    <t>Shaw/Cheryl</t>
  </si>
  <si>
    <t xml:space="preserve">85125867	</t>
  </si>
  <si>
    <t xml:space="preserve">18551304651	</t>
  </si>
  <si>
    <t>[埃斯孔迪多]埃斯孔迪多汽车旅馆(Escondido Inn)(39978482)</t>
  </si>
  <si>
    <t>客房1张特大床&lt;不退款&gt;&lt;2人入住&gt;</t>
  </si>
  <si>
    <t>Fasano/Jason</t>
  </si>
  <si>
    <t xml:space="preserve">Acknowledged	</t>
  </si>
  <si>
    <t xml:space="preserve">18563409884	</t>
  </si>
  <si>
    <t>[圣徒皮特海滩]盲通度假村汽车旅馆(Blind Pass Resort Motel)(39982802)</t>
  </si>
  <si>
    <t>工作室&lt;不退款&gt;&lt;2人入住&gt;</t>
  </si>
  <si>
    <t>Burgess/Michael</t>
  </si>
  <si>
    <t xml:space="preserve">1986070505	</t>
  </si>
  <si>
    <t xml:space="preserve">18670569706	</t>
  </si>
  <si>
    <t>[首尔]首尔玫菲尔大饭店(Mayfield Hotel Seoul)(16130951)</t>
  </si>
  <si>
    <t>标准房 (入住时指定)&lt;2人入住&gt;&lt;不退款&gt;&lt;早餐&gt;</t>
  </si>
  <si>
    <t>JO/MYUNGWON</t>
  </si>
  <si>
    <t xml:space="preserve">18672823098	</t>
  </si>
  <si>
    <t>[瓜拉龙运]登嘉楼丹绒佳拉月之影度假村- 全球奢华精品酒店(Tanjong Jara Resort - Small Luxury Hotels of the World)(12626807)</t>
  </si>
  <si>
    <t>司兰碧房&lt;2人入住&gt;&lt;不退款&gt;</t>
  </si>
  <si>
    <t>WEE/LEE LIEN</t>
  </si>
  <si>
    <t xml:space="preserve">2648011	</t>
  </si>
  <si>
    <t xml:space="preserve">159417185	</t>
  </si>
  <si>
    <t xml:space="preserve">18686570756	</t>
  </si>
  <si>
    <t>[匹兹堡]温德姆匹兹堡大学中心酒店(Wyndham Pittsburgh University Center)(17534821)</t>
  </si>
  <si>
    <t>豪华客房, 1 张特大床, 无障碍房&lt;2人入住&gt;&lt;不退款&gt;</t>
  </si>
  <si>
    <t>Eckert/Linda</t>
  </si>
  <si>
    <t xml:space="preserve">2648969	</t>
  </si>
  <si>
    <t xml:space="preserve">686270	</t>
  </si>
  <si>
    <t xml:space="preserve">18714365477	</t>
  </si>
  <si>
    <t>[沃思堡]艾什顿酒店(The Ashton Hotel)(39902559)</t>
  </si>
  <si>
    <t>签名室&lt;2人入住&gt;&lt;不退款&gt;</t>
  </si>
  <si>
    <t>Brooks/Cierra,Brooks/Jonathan</t>
  </si>
  <si>
    <t xml:space="preserve">68047SE032013	</t>
  </si>
  <si>
    <t xml:space="preserve">18719782664	</t>
  </si>
  <si>
    <t>[高贵林]温哥华大都会行政酒店及会议中心(Executive Plaza Hotel &amp; Conference Centre, Metro Vancouver)(44702645)</t>
  </si>
  <si>
    <t>豪华客房&lt;2人入住&gt;&lt;不退款&gt;</t>
  </si>
  <si>
    <t>Brar/Amandeep Singh</t>
  </si>
  <si>
    <t xml:space="preserve">2652452	</t>
  </si>
  <si>
    <t xml:space="preserve">79007955	</t>
  </si>
  <si>
    <t xml:space="preserve">18744485773	</t>
  </si>
  <si>
    <t>[劳德代尔堡]海洋度假村俱乐部酒店(Sea Club Ocean Resort)(17370871)</t>
  </si>
  <si>
    <t>标准房, 1 张特大床&lt;2人入住&gt;&lt;不退款&gt;</t>
  </si>
  <si>
    <t>Deaquino/Elisiane</t>
  </si>
  <si>
    <t xml:space="preserve">2654498	</t>
  </si>
  <si>
    <t xml:space="preserve">375243	</t>
  </si>
  <si>
    <t xml:space="preserve">18764426820	</t>
  </si>
  <si>
    <t>[马尔代夫]马尔代夫椰子岛环球度假酒店(Kurumba Maldives)(24541042)</t>
  </si>
  <si>
    <t>豪华泳池别墅&lt;不退款&gt;&lt;2人入住&gt;</t>
  </si>
  <si>
    <t>Shumskaya/Yulia,Anosov/Igor</t>
  </si>
  <si>
    <t xml:space="preserve">4186880	</t>
  </si>
  <si>
    <t xml:space="preserve">18766917870	</t>
  </si>
  <si>
    <t>[拉普拉普]宿雾迈瑞柏高碧海度假村(Bluewater Maribago Beach Resort Cebu)(8076309)</t>
  </si>
  <si>
    <t>豪华房&lt;2人入住&gt;&lt;不退款&gt;</t>
  </si>
  <si>
    <t>JUNG/DAUN</t>
  </si>
  <si>
    <t xml:space="preserve">2656854	</t>
  </si>
  <si>
    <t xml:space="preserve">104675	</t>
  </si>
  <si>
    <t xml:space="preserve">18810739664	</t>
  </si>
  <si>
    <t>[圣地亚哥]卡塔玛兰温泉度假酒店(Catamaran Resort and Spa)(17481954)</t>
  </si>
  <si>
    <t>园景2张大床房&lt;不退款&gt;&lt;2人入住&gt;</t>
  </si>
  <si>
    <t>Njie/Ousman</t>
  </si>
  <si>
    <t xml:space="preserve">64071SE212313	</t>
  </si>
  <si>
    <t xml:space="preserve">18869723071	</t>
  </si>
  <si>
    <t>[梳邦再也]双威金字塔酒店(Sunway Pyramid Hotel)(9568479)</t>
  </si>
  <si>
    <t>豪华双床房&lt;2人入住&gt;&lt;不退款&gt;</t>
  </si>
  <si>
    <t>Ahmad/Hamzah</t>
  </si>
  <si>
    <t xml:space="preserve">2667404	</t>
  </si>
  <si>
    <t xml:space="preserve">207229153	</t>
  </si>
  <si>
    <t xml:space="preserve">18871863247	</t>
  </si>
  <si>
    <t>[乔治市]槟城尼奥酒店 (槟城对抗新冠肺炎认证)(Neo+ Penang (PenangFightCovid-19 Certified))(8981404)</t>
  </si>
  <si>
    <t>猎户座房(至少连住2晚及以上)&lt;2人入住&gt;&lt;不退款&gt;</t>
  </si>
  <si>
    <t>Hu/Dewi</t>
  </si>
  <si>
    <t xml:space="preserve">2667711	</t>
  </si>
  <si>
    <t xml:space="preserve">161743	</t>
  </si>
  <si>
    <t xml:space="preserve">18874856261	</t>
  </si>
  <si>
    <t>Phimvongsa/maly</t>
  </si>
  <si>
    <t xml:space="preserve">2001360574	</t>
  </si>
  <si>
    <t>退单</t>
  </si>
  <si>
    <t xml:space="preserve">18910903813	</t>
  </si>
  <si>
    <t>[佛罗伦萨]芙拉米饭店(The Frame Hotel)(40069882)</t>
  </si>
  <si>
    <t>高级房间&lt;2人入住&gt;&lt;不退款&gt;</t>
  </si>
  <si>
    <t>Alqallaf/Khaleel</t>
  </si>
  <si>
    <t xml:space="preserve">2673806	</t>
  </si>
  <si>
    <t xml:space="preserve">979930	</t>
  </si>
  <si>
    <t xml:space="preserve">18807897403	</t>
  </si>
  <si>
    <t>调整</t>
  </si>
  <si>
    <t>[三宝垄]地平线邦利马三宝拢酒店(Grand Arkenso Park View)(39559840)</t>
  </si>
  <si>
    <t>豪华特大床房&lt;2人入住&gt;&lt;不退款&gt;&lt;早餐&gt;</t>
  </si>
  <si>
    <t>Wiyono/Hartanto</t>
  </si>
  <si>
    <t xml:space="preserve">2660486	</t>
  </si>
  <si>
    <t xml:space="preserve">18020550064	</t>
  </si>
  <si>
    <t>补单</t>
  </si>
  <si>
    <t>[柏林]安德兰特精品酒店(Adelante Boutique Hotel)(7043315)</t>
  </si>
  <si>
    <t>经典双人间&lt;2人入住&gt;&lt;不退款&gt;</t>
  </si>
  <si>
    <t>PEREZPORRAS/CAROLA</t>
  </si>
  <si>
    <t xml:space="preserve">2568795	</t>
  </si>
  <si>
    <t>，</t>
  </si>
  <si>
    <t>本期收回3.62元</t>
  </si>
  <si>
    <t>A220929151829481</t>
  </si>
  <si>
    <t>A220929151936481</t>
  </si>
  <si>
    <t>USD / THB 当前参考汇率: 36.757</t>
  </si>
  <si>
    <t>总计：10335.05 USD/
379885.43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</si>
  <si>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</si>
  <si>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</si>
  <si>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</si>
  <si>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</si>
  <si>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</si>
  <si>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</si>
  <si>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</si>
  <si>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</si>
  <si>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</si>
  <si>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</si>
  <si>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</si>
  <si>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</si>
  <si>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</si>
  <si>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</si>
  <si>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</si>
  <si>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</si>
  <si>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</si>
  <si>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</si>
  <si>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2022-08-31</t>
  </si>
  <si>
    <t>2673806</t>
  </si>
  <si>
    <t>芙拉米饭店</t>
  </si>
  <si>
    <t>Alqallaf Khaleel</t>
  </si>
  <si>
    <t>2022-09-01</t>
  </si>
  <si>
    <t>2022-09-02</t>
  </si>
  <si>
    <t>退房日周结</t>
  </si>
  <si>
    <t>1080.80</t>
  </si>
  <si>
    <t>156.00</t>
  </si>
  <si>
    <t>0</t>
  </si>
  <si>
    <t>0.00</t>
  </si>
  <si>
    <t>携程国际直连(CIT)</t>
  </si>
  <si>
    <t>01.011176</t>
  </si>
  <si>
    <t>2022-08-31 06:56:27</t>
  </si>
  <si>
    <t>否</t>
  </si>
  <si>
    <t>汇智国际旅游发展有限公司</t>
  </si>
  <si>
    <t>直连</t>
  </si>
  <si>
    <t>2022-08-26</t>
  </si>
  <si>
    <t>2668308</t>
  </si>
  <si>
    <t>美景度假村</t>
  </si>
  <si>
    <t>Phimvongsa maly</t>
  </si>
  <si>
    <t>2022-08-29</t>
  </si>
  <si>
    <t>8019.02</t>
  </si>
  <si>
    <t>1168.00</t>
  </si>
  <si>
    <t>2022-08-26 13:27:16</t>
  </si>
  <si>
    <t>2022-08-25</t>
  </si>
  <si>
    <t>2667711</t>
  </si>
  <si>
    <t>槟城尼奥酒店</t>
  </si>
  <si>
    <t>Hu Dewi</t>
  </si>
  <si>
    <t>2022-08-27</t>
  </si>
  <si>
    <t>990.16</t>
  </si>
  <si>
    <t>144.00</t>
  </si>
  <si>
    <t>2022-08-25 22:50:01</t>
  </si>
  <si>
    <t>2667404</t>
  </si>
  <si>
    <t>双威金字塔酒店</t>
  </si>
  <si>
    <t>Ahmad Hamzah</t>
  </si>
  <si>
    <t>2022-08-30</t>
  </si>
  <si>
    <t>2090.33</t>
  </si>
  <si>
    <t>304.00</t>
  </si>
  <si>
    <t>2022-08-25 20:14:31</t>
  </si>
  <si>
    <t>直采</t>
  </si>
  <si>
    <t>2022-08-20</t>
  </si>
  <si>
    <t>2660908</t>
  </si>
  <si>
    <t>卡塔玛兰温泉度假酒店</t>
  </si>
  <si>
    <t>Njie Ousman</t>
  </si>
  <si>
    <t>4360.09</t>
  </si>
  <si>
    <t>638.00</t>
  </si>
  <si>
    <t>2022-08-20 03:15:11</t>
  </si>
  <si>
    <t>2022-08-16</t>
  </si>
  <si>
    <t>2656854</t>
  </si>
  <si>
    <t>宿务迈瑞柏高碧海度假村</t>
  </si>
  <si>
    <t>JUNG DAUN</t>
  </si>
  <si>
    <t>1527.39</t>
  </si>
  <si>
    <t>225.00</t>
  </si>
  <si>
    <t>2022-08-19 22:01:36</t>
  </si>
  <si>
    <t>2022-08-15</t>
  </si>
  <si>
    <t>2656373</t>
  </si>
  <si>
    <t>马尔代夫椰子岛环球度假酒店</t>
  </si>
  <si>
    <t>Shumskaya Yulia,Anosov Igor</t>
  </si>
  <si>
    <t>12409.16</t>
  </si>
  <si>
    <t>1836.00</t>
  </si>
  <si>
    <t>2022-08-15 23:45:06</t>
  </si>
  <si>
    <t>2022-08-14</t>
  </si>
  <si>
    <t>2654498</t>
  </si>
  <si>
    <t>海洋度假村俱乐部酒店</t>
  </si>
  <si>
    <t>Deaquino Elisiane</t>
  </si>
  <si>
    <t>1973.57</t>
  </si>
  <si>
    <t>292.00</t>
  </si>
  <si>
    <t>2022-08-14 03:06:36</t>
  </si>
  <si>
    <t>2022-08-12</t>
  </si>
  <si>
    <t>2652452</t>
  </si>
  <si>
    <t>温哥华大都会行政酒店及会议中心</t>
  </si>
  <si>
    <t>Brar Amandeep Singh</t>
  </si>
  <si>
    <t>44.38</t>
  </si>
  <si>
    <t>44</t>
  </si>
  <si>
    <t>300</t>
  </si>
  <si>
    <t>2022-08-12 08:22:32</t>
  </si>
  <si>
    <t>2022-08-11</t>
  </si>
  <si>
    <t>2651589</t>
  </si>
  <si>
    <t>艾什顿酒店</t>
  </si>
  <si>
    <t>Brooks Cierra,Brooks Jonathan</t>
  </si>
  <si>
    <t>2022-09-03</t>
  </si>
  <si>
    <t>2022-09-04</t>
  </si>
  <si>
    <t>1065.05</t>
  </si>
  <si>
    <t>158.00</t>
  </si>
  <si>
    <t>2022-08-11 13:21:38</t>
  </si>
  <si>
    <t>2022-08-09</t>
  </si>
  <si>
    <t>2648969</t>
  </si>
  <si>
    <t>温德姆匹兹堡大学中心酒店</t>
  </si>
  <si>
    <t>Eckert Linda</t>
  </si>
  <si>
    <t>1062.56</t>
  </si>
  <si>
    <t>157.00</t>
  </si>
  <si>
    <t>2022-08-09 03:53:11</t>
  </si>
  <si>
    <t>2022-08-08</t>
  </si>
  <si>
    <t>2648011</t>
  </si>
  <si>
    <t>月之影度假村</t>
  </si>
  <si>
    <t>WEE LEE LIEN</t>
  </si>
  <si>
    <t>2535.31</t>
  </si>
  <si>
    <t>374.00</t>
  </si>
  <si>
    <t>2022-08-08 11:48:50</t>
  </si>
  <si>
    <t>2022-08-07</t>
  </si>
  <si>
    <t>2647654</t>
  </si>
  <si>
    <t>金浦机场玛格克梅费尔德酒店</t>
  </si>
  <si>
    <t>JO MYUNGWON</t>
  </si>
  <si>
    <t>2022-08-28</t>
  </si>
  <si>
    <t>1857.42</t>
  </si>
  <si>
    <t>274.00</t>
  </si>
  <si>
    <t>2022-08-07 20:55:27</t>
  </si>
  <si>
    <t>2022-07-30</t>
  </si>
  <si>
    <t>2637895</t>
  </si>
  <si>
    <t>盲通度假村汽车旅馆</t>
  </si>
  <si>
    <t>Burgess Michael</t>
  </si>
  <si>
    <t>824.83</t>
  </si>
  <si>
    <t>122.00</t>
  </si>
  <si>
    <t>2022-07-30 11:04:19</t>
  </si>
  <si>
    <t>2022-07-29</t>
  </si>
  <si>
    <t>2636491</t>
  </si>
  <si>
    <t>埃斯孔迪多旅馆</t>
  </si>
  <si>
    <t>Fasano Jason</t>
  </si>
  <si>
    <t>723.79</t>
  </si>
  <si>
    <t>107.00</t>
  </si>
  <si>
    <t>2022-07-29 09:18:11</t>
  </si>
  <si>
    <t>2022-07-27</t>
  </si>
  <si>
    <t>2634199</t>
  </si>
  <si>
    <t>码头海湾度假酒店</t>
  </si>
  <si>
    <t>Shaw Cheryl</t>
  </si>
  <si>
    <t>2278.05</t>
  </si>
  <si>
    <t>336.00</t>
  </si>
  <si>
    <t>2022-07-27 09:13:09</t>
  </si>
  <si>
    <t>2022-07-25</t>
  </si>
  <si>
    <t>2632428</t>
  </si>
  <si>
    <t>最佳舒适住宅酒店</t>
  </si>
  <si>
    <t>Joo Sungryun</t>
  </si>
  <si>
    <t>101.51</t>
  </si>
  <si>
    <t>15.00</t>
  </si>
  <si>
    <t>2022-07-25 18:13:23</t>
  </si>
  <si>
    <t>2022-07-22</t>
  </si>
  <si>
    <t>2628703</t>
  </si>
  <si>
    <t>Japs Briana Lyn</t>
  </si>
  <si>
    <t>5310.23</t>
  </si>
  <si>
    <t>783.00</t>
  </si>
  <si>
    <t>2022-07-22 08:23:37</t>
  </si>
  <si>
    <t>2022-06-13</t>
  </si>
  <si>
    <t>2588400</t>
  </si>
  <si>
    <t>苏梅岛遨舍查汶度假酒店(SHA Plus+)</t>
  </si>
  <si>
    <t>Asulin Hen,Asulin Hen,Asulin Hen,Asulin Hen,Asulin Hen,Asulin Hen,Asulin Hen,Asulin Hen</t>
  </si>
  <si>
    <t>5002.14</t>
  </si>
  <si>
    <t>744.00</t>
  </si>
  <si>
    <t>2022-06-13 02:33:38</t>
  </si>
  <si>
    <t>2022-05-21</t>
  </si>
  <si>
    <t>2558190</t>
  </si>
  <si>
    <t>科罗纳德酒店</t>
  </si>
  <si>
    <t>LO CHENYI</t>
  </si>
  <si>
    <t>10571.34</t>
  </si>
  <si>
    <t>1576.00</t>
  </si>
  <si>
    <t>2022-05-21 01:37:58</t>
  </si>
  <si>
    <t>2022-05-20</t>
  </si>
  <si>
    <t>2556909</t>
  </si>
  <si>
    <t>塞涅卡尼亚加拉度假酒店及赌场</t>
  </si>
  <si>
    <t>Ramaley Kelly Ann</t>
  </si>
  <si>
    <t>5704.50</t>
  </si>
  <si>
    <t>843.00</t>
  </si>
  <si>
    <t>2022-05-20 00:31:16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</si>
</sst>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41</xdr:row>
      <xdr:rowOff>0</xdr:rowOff>
    </xdr:from>
    <xdr:to>
      <xdr:col>13</xdr:col>
      <xdr:colOff>495300</xdr:colOff>
      <xdr:row>71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29450"/>
          <a:ext cx="100298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44799</v>
      </c>
      <c r="G2" s="6">
        <v>44802</v>
      </c>
      <c r="H2" s="4">
        <v>1</v>
      </c>
      <c r="I2" s="4">
        <v>3</v>
      </c>
      <c r="J2" s="4">
        <v>3</v>
      </c>
      <c r="K2" s="4" t="s">
        <v>30</v>
      </c>
      <c r="L2" s="4">
        <v>843</v>
      </c>
      <c r="M2" s="4">
        <v>843</v>
      </c>
      <c r="N2" s="4" t="s">
        <v>31</v>
      </c>
      <c r="O2" s="4" t="s">
        <v>32</v>
      </c>
      <c r="P2" s="4" t="s">
        <v>33</v>
      </c>
      <c r="Q2" s="4">
        <v>0</v>
      </c>
      <c r="R2" s="7">
        <v>44701</v>
      </c>
      <c r="S2" s="6">
        <v>44809</v>
      </c>
      <c r="T2" s="4" t="s">
        <v>34</v>
      </c>
      <c r="U2" s="4">
        <v>843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44798</v>
      </c>
      <c r="G3" s="6">
        <v>44802</v>
      </c>
      <c r="H3" s="4">
        <v>1</v>
      </c>
      <c r="I3" s="4">
        <v>4</v>
      </c>
      <c r="J3" s="4">
        <v>4</v>
      </c>
      <c r="K3" s="4" t="s">
        <v>30</v>
      </c>
      <c r="L3" s="4">
        <v>1576</v>
      </c>
      <c r="M3" s="4">
        <v>1576</v>
      </c>
      <c r="N3" s="4" t="s">
        <v>40</v>
      </c>
      <c r="O3" s="4" t="s">
        <v>32</v>
      </c>
      <c r="P3" s="4" t="s">
        <v>33</v>
      </c>
      <c r="Q3" s="4">
        <v>0</v>
      </c>
      <c r="R3" s="7">
        <v>44702</v>
      </c>
      <c r="S3" s="6">
        <v>44809</v>
      </c>
      <c r="T3" s="4" t="s">
        <v>34</v>
      </c>
      <c r="U3" s="4">
        <v>1576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44802</v>
      </c>
      <c r="G4" s="6">
        <v>44805</v>
      </c>
      <c r="H4" s="4">
        <v>4</v>
      </c>
      <c r="I4" s="4">
        <v>3</v>
      </c>
      <c r="J4" s="4">
        <v>12</v>
      </c>
      <c r="K4" s="4" t="s">
        <v>30</v>
      </c>
      <c r="L4" s="4">
        <v>744</v>
      </c>
      <c r="M4" s="4">
        <v>744</v>
      </c>
      <c r="N4" s="4" t="s">
        <v>46</v>
      </c>
      <c r="O4" s="4" t="s">
        <v>32</v>
      </c>
      <c r="P4" s="4" t="s">
        <v>33</v>
      </c>
      <c r="Q4" s="4">
        <v>0</v>
      </c>
      <c r="R4" s="7">
        <v>44725</v>
      </c>
      <c r="S4" s="6">
        <v>44809</v>
      </c>
      <c r="T4" s="4" t="s">
        <v>34</v>
      </c>
      <c r="U4" s="4">
        <v>744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44800</v>
      </c>
      <c r="G5" s="6">
        <v>44802</v>
      </c>
      <c r="H5" s="4">
        <v>1</v>
      </c>
      <c r="I5" s="4">
        <v>2</v>
      </c>
      <c r="J5" s="4">
        <v>2</v>
      </c>
      <c r="K5" s="4" t="s">
        <v>30</v>
      </c>
      <c r="L5" s="4">
        <v>783</v>
      </c>
      <c r="M5" s="4">
        <v>783</v>
      </c>
      <c r="N5" s="4" t="s">
        <v>50</v>
      </c>
      <c r="O5" s="4" t="s">
        <v>32</v>
      </c>
      <c r="P5" s="4" t="s">
        <v>33</v>
      </c>
      <c r="Q5" s="4">
        <v>0</v>
      </c>
      <c r="R5" s="7">
        <v>44764</v>
      </c>
      <c r="S5" s="6">
        <v>44809</v>
      </c>
      <c r="T5" s="4" t="s">
        <v>34</v>
      </c>
      <c r="U5" s="4">
        <v>783</v>
      </c>
      <c r="V5" s="4">
        <v>0</v>
      </c>
      <c r="W5" s="4">
        <v>0</v>
      </c>
      <c r="X5" s="4" t="s">
        <v>51</v>
      </c>
      <c r="Y5" s="4" t="s">
        <v>52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44804</v>
      </c>
      <c r="G6" s="6">
        <v>44805</v>
      </c>
      <c r="H6" s="4">
        <v>1</v>
      </c>
      <c r="I6" s="4">
        <v>1</v>
      </c>
      <c r="J6" s="4">
        <v>1</v>
      </c>
      <c r="K6" s="4" t="s">
        <v>30</v>
      </c>
      <c r="L6" s="4">
        <v>15</v>
      </c>
      <c r="M6" s="4">
        <v>15</v>
      </c>
      <c r="N6" s="4" t="s">
        <v>56</v>
      </c>
      <c r="O6" s="4" t="s">
        <v>32</v>
      </c>
      <c r="P6" s="4" t="s">
        <v>33</v>
      </c>
      <c r="Q6" s="4">
        <v>0</v>
      </c>
      <c r="R6" s="7">
        <v>44767</v>
      </c>
      <c r="S6" s="6">
        <v>44809</v>
      </c>
      <c r="T6" s="4" t="s">
        <v>34</v>
      </c>
      <c r="U6" s="4">
        <v>15</v>
      </c>
      <c r="V6" s="4">
        <v>0</v>
      </c>
      <c r="W6" s="4">
        <v>0</v>
      </c>
      <c r="X6" s="4" t="s">
        <v>57</v>
      </c>
      <c r="Y6" s="4" t="s">
        <v>41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44803</v>
      </c>
      <c r="G7" s="6">
        <v>44806</v>
      </c>
      <c r="H7" s="4">
        <v>1</v>
      </c>
      <c r="I7" s="4">
        <v>3</v>
      </c>
      <c r="J7" s="4">
        <v>3</v>
      </c>
      <c r="K7" s="4" t="s">
        <v>30</v>
      </c>
      <c r="L7" s="4">
        <v>336</v>
      </c>
      <c r="M7" s="4">
        <v>336</v>
      </c>
      <c r="N7" s="4" t="s">
        <v>61</v>
      </c>
      <c r="O7" s="4" t="s">
        <v>32</v>
      </c>
      <c r="P7" s="4" t="s">
        <v>33</v>
      </c>
      <c r="Q7" s="4">
        <v>0</v>
      </c>
      <c r="R7" s="7">
        <v>44769</v>
      </c>
      <c r="S7" s="6">
        <v>44809</v>
      </c>
      <c r="T7" s="4" t="s">
        <v>34</v>
      </c>
      <c r="U7" s="4">
        <v>336</v>
      </c>
      <c r="V7" s="4">
        <v>0</v>
      </c>
      <c r="W7" s="4">
        <v>0</v>
      </c>
      <c r="X7" s="4" t="s">
        <v>41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44805</v>
      </c>
      <c r="G8" s="6">
        <v>44806</v>
      </c>
      <c r="H8" s="4">
        <v>1</v>
      </c>
      <c r="I8" s="4">
        <v>1</v>
      </c>
      <c r="J8" s="4">
        <v>1</v>
      </c>
      <c r="K8" s="4" t="s">
        <v>30</v>
      </c>
      <c r="L8" s="4">
        <v>107</v>
      </c>
      <c r="M8" s="4">
        <v>107</v>
      </c>
      <c r="N8" s="4" t="s">
        <v>66</v>
      </c>
      <c r="O8" s="4" t="s">
        <v>32</v>
      </c>
      <c r="P8" s="4" t="s">
        <v>33</v>
      </c>
      <c r="Q8" s="4">
        <v>0</v>
      </c>
      <c r="R8" s="7">
        <v>44771</v>
      </c>
      <c r="S8" s="6">
        <v>44809</v>
      </c>
      <c r="T8" s="4" t="s">
        <v>34</v>
      </c>
      <c r="U8" s="4">
        <v>107</v>
      </c>
      <c r="V8" s="4">
        <v>0</v>
      </c>
      <c r="W8" s="4">
        <v>0</v>
      </c>
      <c r="X8" s="4" t="s">
        <v>41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44807</v>
      </c>
      <c r="G9" s="6">
        <v>44808</v>
      </c>
      <c r="H9" s="4">
        <v>1</v>
      </c>
      <c r="I9" s="4">
        <v>1</v>
      </c>
      <c r="J9" s="4">
        <v>1</v>
      </c>
      <c r="K9" s="4" t="s">
        <v>30</v>
      </c>
      <c r="L9" s="4">
        <v>122</v>
      </c>
      <c r="M9" s="4">
        <v>122</v>
      </c>
      <c r="N9" s="4" t="s">
        <v>71</v>
      </c>
      <c r="O9" s="4" t="s">
        <v>32</v>
      </c>
      <c r="P9" s="4" t="s">
        <v>33</v>
      </c>
      <c r="Q9" s="4">
        <v>0</v>
      </c>
      <c r="R9" s="7">
        <v>44772</v>
      </c>
      <c r="S9" s="6">
        <v>44809</v>
      </c>
      <c r="T9" s="4" t="s">
        <v>34</v>
      </c>
      <c r="U9" s="4">
        <v>122</v>
      </c>
      <c r="V9" s="4">
        <v>0</v>
      </c>
      <c r="W9" s="4">
        <v>0</v>
      </c>
      <c r="X9" s="4" t="s">
        <v>41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44801</v>
      </c>
      <c r="G10" s="6">
        <v>44803</v>
      </c>
      <c r="H10" s="4">
        <v>1</v>
      </c>
      <c r="I10" s="4">
        <v>2</v>
      </c>
      <c r="J10" s="4">
        <v>2</v>
      </c>
      <c r="K10" s="4" t="s">
        <v>30</v>
      </c>
      <c r="L10" s="4">
        <v>274</v>
      </c>
      <c r="M10" s="4">
        <v>274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44780</v>
      </c>
      <c r="S10" s="6">
        <v>44809</v>
      </c>
      <c r="T10" s="4" t="s">
        <v>34</v>
      </c>
      <c r="U10" s="4">
        <v>274</v>
      </c>
      <c r="V10" s="4">
        <v>0</v>
      </c>
      <c r="W10" s="4">
        <v>0</v>
      </c>
      <c r="X10" s="4" t="s">
        <v>41</v>
      </c>
      <c r="Y10" s="4" t="s">
        <v>41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44805</v>
      </c>
      <c r="G11" s="6">
        <v>44807</v>
      </c>
      <c r="H11" s="4">
        <v>1</v>
      </c>
      <c r="I11" s="4">
        <v>2</v>
      </c>
      <c r="J11" s="4">
        <v>2</v>
      </c>
      <c r="K11" s="4" t="s">
        <v>30</v>
      </c>
      <c r="L11" s="4">
        <v>374</v>
      </c>
      <c r="M11" s="4">
        <v>374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44781</v>
      </c>
      <c r="S11" s="6">
        <v>44809</v>
      </c>
      <c r="T11" s="4" t="s">
        <v>34</v>
      </c>
      <c r="U11" s="4">
        <v>374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44804</v>
      </c>
      <c r="G12" s="6">
        <v>44805</v>
      </c>
      <c r="H12" s="4">
        <v>1</v>
      </c>
      <c r="I12" s="4">
        <v>1</v>
      </c>
      <c r="J12" s="4">
        <v>1</v>
      </c>
      <c r="K12" s="4" t="s">
        <v>30</v>
      </c>
      <c r="L12" s="4">
        <v>157</v>
      </c>
      <c r="M12" s="4">
        <v>157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44782</v>
      </c>
      <c r="S12" s="6">
        <v>44809</v>
      </c>
      <c r="T12" s="4" t="s">
        <v>34</v>
      </c>
      <c r="U12" s="4">
        <v>157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44807</v>
      </c>
      <c r="G13" s="6">
        <v>44808</v>
      </c>
      <c r="H13" s="4">
        <v>1</v>
      </c>
      <c r="I13" s="4">
        <v>1</v>
      </c>
      <c r="J13" s="4">
        <v>1</v>
      </c>
      <c r="K13" s="4" t="s">
        <v>30</v>
      </c>
      <c r="L13" s="4">
        <v>158</v>
      </c>
      <c r="M13" s="4">
        <v>158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44784</v>
      </c>
      <c r="S13" s="6">
        <v>44809</v>
      </c>
      <c r="T13" s="4" t="s">
        <v>34</v>
      </c>
      <c r="U13" s="4">
        <v>158</v>
      </c>
      <c r="V13" s="4">
        <v>0</v>
      </c>
      <c r="W13" s="4">
        <v>0</v>
      </c>
      <c r="X13" s="4" t="s">
        <v>41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44802</v>
      </c>
      <c r="G14" s="6">
        <v>44803</v>
      </c>
      <c r="H14" s="4">
        <v>1</v>
      </c>
      <c r="I14" s="4">
        <v>1</v>
      </c>
      <c r="J14" s="4">
        <v>1</v>
      </c>
      <c r="K14" s="4" t="s">
        <v>30</v>
      </c>
      <c r="L14" s="4">
        <v>139</v>
      </c>
      <c r="M14" s="4">
        <v>139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44785</v>
      </c>
      <c r="S14" s="6">
        <v>44809</v>
      </c>
      <c r="T14" s="4" t="s">
        <v>34</v>
      </c>
      <c r="U14" s="4">
        <v>139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44798</v>
      </c>
      <c r="G15" s="6">
        <v>44802</v>
      </c>
      <c r="H15" s="4">
        <v>1</v>
      </c>
      <c r="I15" s="4">
        <v>4</v>
      </c>
      <c r="J15" s="4">
        <v>4</v>
      </c>
      <c r="K15" s="4" t="s">
        <v>30</v>
      </c>
      <c r="L15" s="4">
        <v>292</v>
      </c>
      <c r="M15" s="4">
        <v>292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44787</v>
      </c>
      <c r="S15" s="6">
        <v>44809</v>
      </c>
      <c r="T15" s="4" t="s">
        <v>34</v>
      </c>
      <c r="U15" s="4">
        <v>292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44799</v>
      </c>
      <c r="G16" s="6">
        <v>44802</v>
      </c>
      <c r="H16" s="4">
        <v>1</v>
      </c>
      <c r="I16" s="4">
        <v>3</v>
      </c>
      <c r="J16" s="4">
        <v>3</v>
      </c>
      <c r="K16" s="4" t="s">
        <v>30</v>
      </c>
      <c r="L16" s="4">
        <v>1836</v>
      </c>
      <c r="M16" s="4">
        <v>1836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44788</v>
      </c>
      <c r="S16" s="6">
        <v>44809</v>
      </c>
      <c r="T16" s="4" t="s">
        <v>34</v>
      </c>
      <c r="U16" s="4">
        <v>1836</v>
      </c>
      <c r="V16" s="4">
        <v>0</v>
      </c>
      <c r="W16" s="4">
        <v>0</v>
      </c>
      <c r="X16" s="4" t="s">
        <v>41</v>
      </c>
      <c r="Y16" s="4" t="s">
        <v>110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44803</v>
      </c>
      <c r="G17" s="6">
        <v>44806</v>
      </c>
      <c r="H17" s="4">
        <v>1</v>
      </c>
      <c r="I17" s="4">
        <v>3</v>
      </c>
      <c r="J17" s="4">
        <v>3</v>
      </c>
      <c r="K17" s="4" t="s">
        <v>30</v>
      </c>
      <c r="L17" s="4">
        <v>225</v>
      </c>
      <c r="M17" s="4">
        <v>225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44789</v>
      </c>
      <c r="S17" s="6">
        <v>44809</v>
      </c>
      <c r="T17" s="4" t="s">
        <v>34</v>
      </c>
      <c r="U17" s="4">
        <v>225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44802</v>
      </c>
      <c r="G18" s="6">
        <v>44804</v>
      </c>
      <c r="H18" s="4">
        <v>1</v>
      </c>
      <c r="I18" s="4">
        <v>2</v>
      </c>
      <c r="J18" s="4">
        <v>2</v>
      </c>
      <c r="K18" s="4" t="s">
        <v>30</v>
      </c>
      <c r="L18" s="4">
        <v>638</v>
      </c>
      <c r="M18" s="4">
        <v>638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44793</v>
      </c>
      <c r="S18" s="6">
        <v>44809</v>
      </c>
      <c r="T18" s="4" t="s">
        <v>34</v>
      </c>
      <c r="U18" s="4">
        <v>638</v>
      </c>
      <c r="V18" s="4">
        <v>0</v>
      </c>
      <c r="W18" s="4">
        <v>0</v>
      </c>
      <c r="X18" s="4" t="s">
        <v>41</v>
      </c>
      <c r="Y18" s="4" t="s">
        <v>121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44799</v>
      </c>
      <c r="G19" s="6">
        <v>44803</v>
      </c>
      <c r="H19" s="4">
        <v>1</v>
      </c>
      <c r="I19" s="4">
        <v>4</v>
      </c>
      <c r="J19" s="4">
        <v>4</v>
      </c>
      <c r="K19" s="4" t="s">
        <v>30</v>
      </c>
      <c r="L19" s="4">
        <v>304</v>
      </c>
      <c r="M19" s="4">
        <v>304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44798</v>
      </c>
      <c r="S19" s="6">
        <v>44809</v>
      </c>
      <c r="T19" s="4" t="s">
        <v>34</v>
      </c>
      <c r="U19" s="4">
        <v>304</v>
      </c>
      <c r="V19" s="4">
        <v>0</v>
      </c>
      <c r="W19" s="4">
        <v>0</v>
      </c>
      <c r="X19" s="4" t="s">
        <v>126</v>
      </c>
      <c r="Y19" s="4" t="s">
        <v>127</v>
      </c>
    </row>
    <row r="20" s="4" customFormat="1" spans="1:25">
      <c r="A20" s="4" t="s">
        <v>128</v>
      </c>
      <c r="B20" s="4" t="s">
        <v>26</v>
      </c>
      <c r="C20" s="4" t="s">
        <v>27</v>
      </c>
      <c r="D20" s="4" t="s">
        <v>129</v>
      </c>
      <c r="E20" s="4" t="s">
        <v>130</v>
      </c>
      <c r="F20" s="6">
        <v>44800</v>
      </c>
      <c r="G20" s="6">
        <v>44802</v>
      </c>
      <c r="H20" s="4">
        <v>2</v>
      </c>
      <c r="I20" s="4">
        <v>2</v>
      </c>
      <c r="J20" s="4">
        <v>4</v>
      </c>
      <c r="K20" s="4" t="s">
        <v>30</v>
      </c>
      <c r="L20" s="4">
        <v>144</v>
      </c>
      <c r="M20" s="4">
        <v>144</v>
      </c>
      <c r="N20" s="4" t="s">
        <v>131</v>
      </c>
      <c r="O20" s="4" t="s">
        <v>32</v>
      </c>
      <c r="P20" s="4" t="s">
        <v>33</v>
      </c>
      <c r="Q20" s="4">
        <v>0</v>
      </c>
      <c r="R20" s="7">
        <v>44798</v>
      </c>
      <c r="S20" s="6">
        <v>44809</v>
      </c>
      <c r="T20" s="4" t="s">
        <v>34</v>
      </c>
      <c r="U20" s="4">
        <v>144</v>
      </c>
      <c r="V20" s="4">
        <v>0</v>
      </c>
      <c r="W20" s="4">
        <v>0</v>
      </c>
      <c r="X20" s="4" t="s">
        <v>132</v>
      </c>
      <c r="Y20" s="4" t="s">
        <v>133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48</v>
      </c>
      <c r="E21" s="4" t="s">
        <v>49</v>
      </c>
      <c r="F21" s="6">
        <v>44802</v>
      </c>
      <c r="G21" s="6">
        <v>44806</v>
      </c>
      <c r="H21" s="4">
        <v>1</v>
      </c>
      <c r="I21" s="4">
        <v>4</v>
      </c>
      <c r="J21" s="4">
        <v>4</v>
      </c>
      <c r="K21" s="4" t="s">
        <v>30</v>
      </c>
      <c r="L21" s="4">
        <v>1168</v>
      </c>
      <c r="M21" s="4">
        <v>1168</v>
      </c>
      <c r="N21" s="4" t="s">
        <v>135</v>
      </c>
      <c r="O21" s="4" t="s">
        <v>32</v>
      </c>
      <c r="P21" s="4" t="s">
        <v>33</v>
      </c>
      <c r="Q21" s="4">
        <v>0</v>
      </c>
      <c r="R21" s="7">
        <v>44799</v>
      </c>
      <c r="S21" s="6">
        <v>44809</v>
      </c>
      <c r="T21" s="4" t="s">
        <v>34</v>
      </c>
      <c r="U21" s="4">
        <v>1168</v>
      </c>
      <c r="V21" s="4">
        <v>0</v>
      </c>
      <c r="W21" s="4">
        <v>0</v>
      </c>
      <c r="X21" s="4" t="s">
        <v>41</v>
      </c>
      <c r="Y21" s="4" t="s">
        <v>136</v>
      </c>
    </row>
    <row r="22" s="4" customFormat="1" spans="1:25">
      <c r="A22" s="4" t="s">
        <v>94</v>
      </c>
      <c r="B22" s="4" t="s">
        <v>26</v>
      </c>
      <c r="C22" s="4" t="s">
        <v>137</v>
      </c>
      <c r="D22" s="4" t="s">
        <v>95</v>
      </c>
      <c r="E22" s="4" t="s">
        <v>96</v>
      </c>
      <c r="F22" s="6">
        <v>44802</v>
      </c>
      <c r="G22" s="6">
        <v>44803</v>
      </c>
      <c r="H22" s="4">
        <v>1</v>
      </c>
      <c r="I22" s="4">
        <v>1</v>
      </c>
      <c r="J22" s="4">
        <v>1</v>
      </c>
      <c r="K22" s="4" t="s">
        <v>30</v>
      </c>
      <c r="L22" s="4">
        <v>-94.57</v>
      </c>
      <c r="M22" s="4">
        <v>-94.57</v>
      </c>
      <c r="N22" s="4" t="s">
        <v>97</v>
      </c>
      <c r="O22" s="4" t="s">
        <v>32</v>
      </c>
      <c r="P22" s="4" t="s">
        <v>33</v>
      </c>
      <c r="Q22" s="4">
        <v>0</v>
      </c>
      <c r="R22" s="7">
        <v>44785</v>
      </c>
      <c r="S22" s="6">
        <v>44809</v>
      </c>
      <c r="T22" s="4" t="s">
        <v>34</v>
      </c>
      <c r="U22" s="4">
        <v>-94.57</v>
      </c>
      <c r="V22" s="4">
        <v>0</v>
      </c>
      <c r="W22" s="4">
        <v>0</v>
      </c>
      <c r="X22" s="4" t="s">
        <v>98</v>
      </c>
      <c r="Y22" s="4" t="s">
        <v>99</v>
      </c>
    </row>
    <row r="23" s="4" customFormat="1" spans="1:25">
      <c r="A23" s="4" t="s">
        <v>138</v>
      </c>
      <c r="B23" s="4" t="s">
        <v>26</v>
      </c>
      <c r="C23" s="4" t="s">
        <v>27</v>
      </c>
      <c r="D23" s="4" t="s">
        <v>139</v>
      </c>
      <c r="E23" s="4" t="s">
        <v>140</v>
      </c>
      <c r="F23" s="6">
        <v>44805</v>
      </c>
      <c r="G23" s="6">
        <v>44806</v>
      </c>
      <c r="H23" s="4">
        <v>1</v>
      </c>
      <c r="I23" s="4">
        <v>1</v>
      </c>
      <c r="J23" s="4">
        <v>1</v>
      </c>
      <c r="K23" s="4" t="s">
        <v>30</v>
      </c>
      <c r="L23" s="4">
        <v>156</v>
      </c>
      <c r="M23" s="4">
        <v>156</v>
      </c>
      <c r="N23" s="4" t="s">
        <v>141</v>
      </c>
      <c r="O23" s="4" t="s">
        <v>32</v>
      </c>
      <c r="P23" s="4" t="s">
        <v>33</v>
      </c>
      <c r="Q23" s="4">
        <v>0</v>
      </c>
      <c r="R23" s="7">
        <v>44804</v>
      </c>
      <c r="S23" s="6">
        <v>44809</v>
      </c>
      <c r="T23" s="4" t="s">
        <v>34</v>
      </c>
      <c r="U23" s="4">
        <v>156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144</v>
      </c>
      <c r="B24" s="4" t="s">
        <v>26</v>
      </c>
      <c r="C24" s="4" t="s">
        <v>145</v>
      </c>
      <c r="D24" s="4" t="s">
        <v>146</v>
      </c>
      <c r="E24" s="4" t="s">
        <v>147</v>
      </c>
      <c r="F24" s="6">
        <v>44792</v>
      </c>
      <c r="G24" s="6">
        <v>44793</v>
      </c>
      <c r="H24" s="4">
        <v>1</v>
      </c>
      <c r="I24" s="4">
        <v>1</v>
      </c>
      <c r="J24" s="4">
        <v>1</v>
      </c>
      <c r="K24" s="4" t="s">
        <v>30</v>
      </c>
      <c r="L24" s="4">
        <v>35</v>
      </c>
      <c r="M24" s="4">
        <v>35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44792.7591898148</v>
      </c>
      <c r="S24" s="6">
        <v>44809</v>
      </c>
      <c r="T24" s="4" t="s">
        <v>34</v>
      </c>
      <c r="U24" s="4">
        <v>35</v>
      </c>
      <c r="V24" s="4">
        <v>0</v>
      </c>
      <c r="W24" s="4">
        <v>0</v>
      </c>
      <c r="X24" s="4" t="s">
        <v>149</v>
      </c>
      <c r="Y24" s="4" t="s">
        <v>41</v>
      </c>
    </row>
    <row r="25" s="4" customFormat="1" spans="1:25">
      <c r="A25" s="4" t="s">
        <v>150</v>
      </c>
      <c r="B25" s="4" t="s">
        <v>26</v>
      </c>
      <c r="C25" s="4" t="s">
        <v>151</v>
      </c>
      <c r="D25" s="4" t="s">
        <v>152</v>
      </c>
      <c r="E25" s="4" t="s">
        <v>153</v>
      </c>
      <c r="F25" s="6">
        <v>44791</v>
      </c>
      <c r="G25" s="6">
        <v>44794</v>
      </c>
      <c r="H25" s="4">
        <v>1</v>
      </c>
      <c r="I25" s="4">
        <v>3</v>
      </c>
      <c r="J25" s="4">
        <v>3</v>
      </c>
      <c r="K25" s="4" t="s">
        <v>30</v>
      </c>
      <c r="L25" s="4">
        <v>3.62</v>
      </c>
      <c r="M25" s="4">
        <v>3.62</v>
      </c>
      <c r="N25" s="4" t="s">
        <v>154</v>
      </c>
      <c r="O25" s="4" t="s">
        <v>32</v>
      </c>
      <c r="P25" s="4" t="s">
        <v>33</v>
      </c>
      <c r="Q25" s="4">
        <v>0</v>
      </c>
      <c r="R25" s="7">
        <v>44711</v>
      </c>
      <c r="S25" s="6">
        <v>44809</v>
      </c>
      <c r="T25" s="4" t="s">
        <v>34</v>
      </c>
      <c r="U25" s="4">
        <v>3.62</v>
      </c>
      <c r="V25" s="4">
        <v>0</v>
      </c>
      <c r="W25" s="4">
        <v>0</v>
      </c>
      <c r="X25" s="4" t="s">
        <v>155</v>
      </c>
      <c r="Y2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A33" sqref="A33:F3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156</v>
      </c>
    </row>
    <row r="2" s="4" customFormat="1" spans="1:9">
      <c r="A2" s="5">
        <v>17960894413</v>
      </c>
      <c r="B2" s="6">
        <v>44799</v>
      </c>
      <c r="C2" s="6">
        <v>44802</v>
      </c>
      <c r="D2" s="4">
        <v>843</v>
      </c>
      <c r="E2" s="4" t="str">
        <f>VLOOKUP(A2,HOP!A:L,12,0)</f>
        <v>843.00</v>
      </c>
      <c r="F2" s="4" t="str">
        <f>VLOOKUP(A2,HOP!A:C,3,0)</f>
        <v>2556909</v>
      </c>
      <c r="G2" s="4">
        <f>D2-E2</f>
        <v>0</v>
      </c>
      <c r="H2" s="4" t="str">
        <f>$H$1&amp;F2</f>
        <v>，2556909</v>
      </c>
      <c r="I2" s="4" t="str">
        <f>VLOOKUP(A2,HOP!A:U,21,0)</f>
        <v>直连</v>
      </c>
    </row>
    <row r="3" s="4" customFormat="1" spans="1:9">
      <c r="A3" s="5">
        <v>17967909482</v>
      </c>
      <c r="B3" s="6">
        <v>44798</v>
      </c>
      <c r="C3" s="6">
        <v>44802</v>
      </c>
      <c r="D3" s="4">
        <v>1576</v>
      </c>
      <c r="E3" s="4" t="str">
        <f>VLOOKUP(A3,HOP!A:L,12,0)</f>
        <v>1576.00</v>
      </c>
      <c r="F3" s="4" t="str">
        <f>VLOOKUP(A3,HOP!A:C,3,0)</f>
        <v>2558190</v>
      </c>
      <c r="G3" s="4">
        <f t="shared" ref="G3:G24" si="0">D3-E3</f>
        <v>0</v>
      </c>
      <c r="H3" s="4" t="str">
        <f t="shared" ref="H3:H24" si="1">$H$1&amp;F3</f>
        <v>，2558190</v>
      </c>
      <c r="I3" s="4" t="str">
        <f>VLOOKUP(A3,HOP!A:U,21,0)</f>
        <v>直连</v>
      </c>
    </row>
    <row r="4" s="4" customFormat="1" spans="1:9">
      <c r="A4" s="5">
        <v>18107284844</v>
      </c>
      <c r="B4" s="6">
        <v>44802</v>
      </c>
      <c r="C4" s="6">
        <v>44805</v>
      </c>
      <c r="D4" s="4">
        <v>744</v>
      </c>
      <c r="E4" s="4" t="str">
        <f>VLOOKUP(A4,HOP!A:L,12,0)</f>
        <v>744.00</v>
      </c>
      <c r="F4" s="4" t="str">
        <f>VLOOKUP(A4,HOP!A:C,3,0)</f>
        <v>2588400</v>
      </c>
      <c r="G4" s="4">
        <f t="shared" si="0"/>
        <v>0</v>
      </c>
      <c r="H4" s="4" t="str">
        <f t="shared" si="1"/>
        <v>，2588400</v>
      </c>
      <c r="I4" s="4" t="str">
        <f>VLOOKUP(A4,HOP!A:U,21,0)</f>
        <v>直连</v>
      </c>
    </row>
    <row r="5" s="4" customFormat="1" spans="1:9">
      <c r="A5" s="5">
        <v>18471504137</v>
      </c>
      <c r="B5" s="6">
        <v>44800</v>
      </c>
      <c r="C5" s="6">
        <v>44802</v>
      </c>
      <c r="D5" s="4">
        <v>783</v>
      </c>
      <c r="E5" s="4" t="str">
        <f>VLOOKUP(A5,HOP!A:L,12,0)</f>
        <v>783.00</v>
      </c>
      <c r="F5" s="4" t="str">
        <f>VLOOKUP(A5,HOP!A:C,3,0)</f>
        <v>2628703</v>
      </c>
      <c r="G5" s="4">
        <f t="shared" si="0"/>
        <v>0</v>
      </c>
      <c r="H5" s="4" t="str">
        <f t="shared" si="1"/>
        <v>，2628703</v>
      </c>
      <c r="I5" s="4" t="str">
        <f>VLOOKUP(A5,HOP!A:U,21,0)</f>
        <v>直连</v>
      </c>
    </row>
    <row r="6" s="4" customFormat="1" spans="1:9">
      <c r="A6" s="5">
        <v>18506951229</v>
      </c>
      <c r="B6" s="6">
        <v>44804</v>
      </c>
      <c r="C6" s="6">
        <v>44805</v>
      </c>
      <c r="D6" s="4">
        <v>15</v>
      </c>
      <c r="E6" s="4" t="str">
        <f>VLOOKUP(A6,HOP!A:L,12,0)</f>
        <v>15.00</v>
      </c>
      <c r="F6" s="4" t="str">
        <f>VLOOKUP(A6,HOP!A:C,3,0)</f>
        <v>2632428</v>
      </c>
      <c r="G6" s="4">
        <f t="shared" si="0"/>
        <v>0</v>
      </c>
      <c r="H6" s="4" t="str">
        <f t="shared" si="1"/>
        <v>，2632428</v>
      </c>
      <c r="I6" s="4" t="str">
        <f>VLOOKUP(A6,HOP!A:U,21,0)</f>
        <v>直连</v>
      </c>
    </row>
    <row r="7" s="4" customFormat="1" spans="1:9">
      <c r="A7" s="5">
        <v>18525279873</v>
      </c>
      <c r="B7" s="6">
        <v>44803</v>
      </c>
      <c r="C7" s="6">
        <v>44806</v>
      </c>
      <c r="D7" s="4">
        <v>336</v>
      </c>
      <c r="E7" s="4" t="str">
        <f>VLOOKUP(A7,HOP!A:L,12,0)</f>
        <v>336.00</v>
      </c>
      <c r="F7" s="4" t="str">
        <f>VLOOKUP(A7,HOP!A:C,3,0)</f>
        <v>2634199</v>
      </c>
      <c r="G7" s="4">
        <f t="shared" si="0"/>
        <v>0</v>
      </c>
      <c r="H7" s="4" t="str">
        <f t="shared" si="1"/>
        <v>，2634199</v>
      </c>
      <c r="I7" s="4" t="str">
        <f>VLOOKUP(A7,HOP!A:U,21,0)</f>
        <v>直连</v>
      </c>
    </row>
    <row r="8" s="4" customFormat="1" spans="1:9">
      <c r="A8" s="5">
        <v>18551304651</v>
      </c>
      <c r="B8" s="6">
        <v>44805</v>
      </c>
      <c r="C8" s="6">
        <v>44806</v>
      </c>
      <c r="D8" s="4">
        <v>107</v>
      </c>
      <c r="E8" s="4" t="str">
        <f>VLOOKUP(A8,HOP!A:L,12,0)</f>
        <v>107.00</v>
      </c>
      <c r="F8" s="4" t="str">
        <f>VLOOKUP(A8,HOP!A:C,3,0)</f>
        <v>2636491</v>
      </c>
      <c r="G8" s="4">
        <f t="shared" si="0"/>
        <v>0</v>
      </c>
      <c r="H8" s="4" t="str">
        <f t="shared" si="1"/>
        <v>，2636491</v>
      </c>
      <c r="I8" s="4" t="str">
        <f>VLOOKUP(A8,HOP!A:U,21,0)</f>
        <v>直连</v>
      </c>
    </row>
    <row r="9" s="4" customFormat="1" spans="1:9">
      <c r="A9" s="5">
        <v>18563409884</v>
      </c>
      <c r="B9" s="6">
        <v>44807</v>
      </c>
      <c r="C9" s="6">
        <v>44808</v>
      </c>
      <c r="D9" s="4">
        <v>122</v>
      </c>
      <c r="E9" s="4" t="str">
        <f>VLOOKUP(A9,HOP!A:L,12,0)</f>
        <v>122.00</v>
      </c>
      <c r="F9" s="4" t="str">
        <f>VLOOKUP(A9,HOP!A:C,3,0)</f>
        <v>2637895</v>
      </c>
      <c r="G9" s="4">
        <f t="shared" si="0"/>
        <v>0</v>
      </c>
      <c r="H9" s="4" t="str">
        <f t="shared" si="1"/>
        <v>，2637895</v>
      </c>
      <c r="I9" s="4" t="str">
        <f>VLOOKUP(A9,HOP!A:U,21,0)</f>
        <v>直连</v>
      </c>
    </row>
    <row r="10" s="4" customFormat="1" spans="1:9">
      <c r="A10" s="5">
        <v>18670569706</v>
      </c>
      <c r="B10" s="6">
        <v>44801</v>
      </c>
      <c r="C10" s="6">
        <v>44803</v>
      </c>
      <c r="D10" s="4">
        <v>274</v>
      </c>
      <c r="E10" s="4" t="str">
        <f>VLOOKUP(A10,HOP!A:L,12,0)</f>
        <v>274.00</v>
      </c>
      <c r="F10" s="4" t="str">
        <f>VLOOKUP(A10,HOP!A:C,3,0)</f>
        <v>2647654</v>
      </c>
      <c r="G10" s="4">
        <f t="shared" si="0"/>
        <v>0</v>
      </c>
      <c r="H10" s="4" t="str">
        <f t="shared" si="1"/>
        <v>，2647654</v>
      </c>
      <c r="I10" s="4" t="str">
        <f>VLOOKUP(A10,HOP!A:U,21,0)</f>
        <v>直连</v>
      </c>
    </row>
    <row r="11" s="4" customFormat="1" spans="1:9">
      <c r="A11" s="5">
        <v>18672823098</v>
      </c>
      <c r="B11" s="6">
        <v>44805</v>
      </c>
      <c r="C11" s="6">
        <v>44807</v>
      </c>
      <c r="D11" s="4">
        <v>374</v>
      </c>
      <c r="E11" s="4" t="str">
        <f>VLOOKUP(A11,HOP!A:L,12,0)</f>
        <v>374.00</v>
      </c>
      <c r="F11" s="4" t="str">
        <f>VLOOKUP(A11,HOP!A:C,3,0)</f>
        <v>2648011</v>
      </c>
      <c r="G11" s="4">
        <f t="shared" si="0"/>
        <v>0</v>
      </c>
      <c r="H11" s="4" t="str">
        <f t="shared" si="1"/>
        <v>，2648011</v>
      </c>
      <c r="I11" s="4" t="str">
        <f>VLOOKUP(A11,HOP!A:U,21,0)</f>
        <v>直采</v>
      </c>
    </row>
    <row r="12" s="4" customFormat="1" spans="1:9">
      <c r="A12" s="5">
        <v>18686570756</v>
      </c>
      <c r="B12" s="6">
        <v>44804</v>
      </c>
      <c r="C12" s="6">
        <v>44805</v>
      </c>
      <c r="D12" s="4">
        <v>157</v>
      </c>
      <c r="E12" s="4" t="str">
        <f>VLOOKUP(A12,HOP!A:L,12,0)</f>
        <v>157.00</v>
      </c>
      <c r="F12" s="4" t="str">
        <f>VLOOKUP(A12,HOP!A:C,3,0)</f>
        <v>2648969</v>
      </c>
      <c r="G12" s="4">
        <f t="shared" si="0"/>
        <v>0</v>
      </c>
      <c r="H12" s="4" t="str">
        <f t="shared" si="1"/>
        <v>，2648969</v>
      </c>
      <c r="I12" s="4" t="str">
        <f>VLOOKUP(A12,HOP!A:U,21,0)</f>
        <v>直连</v>
      </c>
    </row>
    <row r="13" s="4" customFormat="1" spans="1:9">
      <c r="A13" s="5">
        <v>18714365477</v>
      </c>
      <c r="B13" s="6">
        <v>44807</v>
      </c>
      <c r="C13" s="6">
        <v>44808</v>
      </c>
      <c r="D13" s="4">
        <v>158</v>
      </c>
      <c r="E13" s="4" t="str">
        <f>VLOOKUP(A13,HOP!A:L,12,0)</f>
        <v>158.00</v>
      </c>
      <c r="F13" s="4" t="str">
        <f>VLOOKUP(A13,HOP!A:C,3,0)</f>
        <v>2651589</v>
      </c>
      <c r="G13" s="4">
        <f t="shared" si="0"/>
        <v>0</v>
      </c>
      <c r="H13" s="4" t="str">
        <f t="shared" si="1"/>
        <v>，2651589</v>
      </c>
      <c r="I13" s="4" t="str">
        <f>VLOOKUP(A13,HOP!A:U,21,0)</f>
        <v>直连</v>
      </c>
    </row>
    <row r="14" s="4" customFormat="1" spans="1:9">
      <c r="A14" s="5">
        <v>18719782664</v>
      </c>
      <c r="B14" s="6">
        <v>44802</v>
      </c>
      <c r="C14" s="6">
        <v>44803</v>
      </c>
      <c r="D14" s="4">
        <v>44.43</v>
      </c>
      <c r="E14" s="4" t="str">
        <f>VLOOKUP(A14,HOP!A:L,12,0)</f>
        <v>44.38</v>
      </c>
      <c r="F14" s="4" t="str">
        <f>VLOOKUP(A14,HOP!A:C,3,0)</f>
        <v>2652452</v>
      </c>
      <c r="G14" s="4">
        <f t="shared" si="0"/>
        <v>0.0499999999999972</v>
      </c>
      <c r="H14" s="4" t="str">
        <f t="shared" si="1"/>
        <v>，2652452</v>
      </c>
      <c r="I14" s="4" t="str">
        <f>VLOOKUP(A14,HOP!A:U,21,0)</f>
        <v>直连</v>
      </c>
    </row>
    <row r="15" s="4" customFormat="1" spans="1:9">
      <c r="A15" s="5">
        <v>18744485773</v>
      </c>
      <c r="B15" s="6">
        <v>44798</v>
      </c>
      <c r="C15" s="6">
        <v>44802</v>
      </c>
      <c r="D15" s="4">
        <v>292</v>
      </c>
      <c r="E15" s="4" t="str">
        <f>VLOOKUP(A15,HOP!A:L,12,0)</f>
        <v>292.00</v>
      </c>
      <c r="F15" s="4" t="str">
        <f>VLOOKUP(A15,HOP!A:C,3,0)</f>
        <v>2654498</v>
      </c>
      <c r="G15" s="4">
        <f t="shared" si="0"/>
        <v>0</v>
      </c>
      <c r="H15" s="4" t="str">
        <f t="shared" si="1"/>
        <v>，2654498</v>
      </c>
      <c r="I15" s="4" t="str">
        <f>VLOOKUP(A15,HOP!A:U,21,0)</f>
        <v>直连</v>
      </c>
    </row>
    <row r="16" s="4" customFormat="1" spans="1:9">
      <c r="A16" s="5">
        <v>18764426820</v>
      </c>
      <c r="B16" s="6">
        <v>44799</v>
      </c>
      <c r="C16" s="6">
        <v>44802</v>
      </c>
      <c r="D16" s="4">
        <v>1836</v>
      </c>
      <c r="E16" s="4" t="str">
        <f>VLOOKUP(A16,HOP!A:L,12,0)</f>
        <v>1836.00</v>
      </c>
      <c r="F16" s="4" t="str">
        <f>VLOOKUP(A16,HOP!A:C,3,0)</f>
        <v>2656373</v>
      </c>
      <c r="G16" s="4">
        <f t="shared" si="0"/>
        <v>0</v>
      </c>
      <c r="H16" s="4" t="str">
        <f t="shared" si="1"/>
        <v>，2656373</v>
      </c>
      <c r="I16" s="4" t="str">
        <f>VLOOKUP(A16,HOP!A:U,21,0)</f>
        <v>直连</v>
      </c>
    </row>
    <row r="17" s="4" customFormat="1" spans="1:9">
      <c r="A17" s="5">
        <v>18766917870</v>
      </c>
      <c r="B17" s="6">
        <v>44803</v>
      </c>
      <c r="C17" s="6">
        <v>44806</v>
      </c>
      <c r="D17" s="4">
        <v>225</v>
      </c>
      <c r="E17" s="4" t="str">
        <f>VLOOKUP(A17,HOP!A:L,12,0)</f>
        <v>225.00</v>
      </c>
      <c r="F17" s="4" t="str">
        <f>VLOOKUP(A17,HOP!A:C,3,0)</f>
        <v>2656854</v>
      </c>
      <c r="G17" s="4">
        <f t="shared" si="0"/>
        <v>0</v>
      </c>
      <c r="H17" s="4" t="str">
        <f t="shared" si="1"/>
        <v>，2656854</v>
      </c>
      <c r="I17" s="4" t="str">
        <f>VLOOKUP(A17,HOP!A:U,21,0)</f>
        <v>直采</v>
      </c>
    </row>
    <row r="18" s="4" customFormat="1" spans="1:9">
      <c r="A18" s="5">
        <v>18810739664</v>
      </c>
      <c r="B18" s="6">
        <v>44802</v>
      </c>
      <c r="C18" s="6">
        <v>44804</v>
      </c>
      <c r="D18" s="4">
        <v>638</v>
      </c>
      <c r="E18" s="4" t="str">
        <f>VLOOKUP(A18,HOP!A:L,12,0)</f>
        <v>638.00</v>
      </c>
      <c r="F18" s="4" t="str">
        <f>VLOOKUP(A18,HOP!A:C,3,0)</f>
        <v>2660908</v>
      </c>
      <c r="G18" s="4">
        <f t="shared" si="0"/>
        <v>0</v>
      </c>
      <c r="H18" s="4" t="str">
        <f t="shared" si="1"/>
        <v>，2660908</v>
      </c>
      <c r="I18" s="4" t="str">
        <f>VLOOKUP(A18,HOP!A:U,21,0)</f>
        <v>直连</v>
      </c>
    </row>
    <row r="19" s="4" customFormat="1" spans="1:9">
      <c r="A19" s="5">
        <v>18869723071</v>
      </c>
      <c r="B19" s="6">
        <v>44799</v>
      </c>
      <c r="C19" s="6">
        <v>44803</v>
      </c>
      <c r="D19" s="4">
        <v>304</v>
      </c>
      <c r="E19" s="4" t="str">
        <f>VLOOKUP(A19,HOP!A:L,12,0)</f>
        <v>304.00</v>
      </c>
      <c r="F19" s="4" t="str">
        <f>VLOOKUP(A19,HOP!A:C,3,0)</f>
        <v>2667404</v>
      </c>
      <c r="G19" s="4">
        <f t="shared" si="0"/>
        <v>0</v>
      </c>
      <c r="H19" s="4" t="str">
        <f t="shared" si="1"/>
        <v>，2667404</v>
      </c>
      <c r="I19" s="4" t="str">
        <f>VLOOKUP(A19,HOP!A:U,21,0)</f>
        <v>直采</v>
      </c>
    </row>
    <row r="20" s="4" customFormat="1" spans="1:9">
      <c r="A20" s="5">
        <v>18871863247</v>
      </c>
      <c r="B20" s="6">
        <v>44800</v>
      </c>
      <c r="C20" s="6">
        <v>44802</v>
      </c>
      <c r="D20" s="4">
        <v>144</v>
      </c>
      <c r="E20" s="4" t="str">
        <f>VLOOKUP(A20,HOP!A:L,12,0)</f>
        <v>144.00</v>
      </c>
      <c r="F20" s="4" t="str">
        <f>VLOOKUP(A20,HOP!A:C,3,0)</f>
        <v>2667711</v>
      </c>
      <c r="G20" s="4">
        <f t="shared" si="0"/>
        <v>0</v>
      </c>
      <c r="H20" s="4" t="str">
        <f t="shared" si="1"/>
        <v>，2667711</v>
      </c>
      <c r="I20" s="4" t="str">
        <f>VLOOKUP(A20,HOP!A:U,21,0)</f>
        <v>直连</v>
      </c>
    </row>
    <row r="21" s="4" customFormat="1" spans="1:9">
      <c r="A21" s="5">
        <v>18874856261</v>
      </c>
      <c r="B21" s="6">
        <v>44802</v>
      </c>
      <c r="C21" s="6">
        <v>44806</v>
      </c>
      <c r="D21" s="4">
        <v>1168</v>
      </c>
      <c r="E21" s="4" t="str">
        <f>VLOOKUP(A21,HOP!A:L,12,0)</f>
        <v>1168.00</v>
      </c>
      <c r="F21" s="4" t="str">
        <f>VLOOKUP(A21,HOP!A:C,3,0)</f>
        <v>2668308</v>
      </c>
      <c r="G21" s="4">
        <f t="shared" si="0"/>
        <v>0</v>
      </c>
      <c r="H21" s="4" t="str">
        <f t="shared" si="1"/>
        <v>，2668308</v>
      </c>
      <c r="I21" s="4" t="str">
        <f>VLOOKUP(A21,HOP!A:U,21,0)</f>
        <v>直连</v>
      </c>
    </row>
    <row r="22" s="4" customFormat="1" spans="1:9">
      <c r="A22" s="5">
        <v>18910903813</v>
      </c>
      <c r="B22" s="6">
        <v>44805</v>
      </c>
      <c r="C22" s="6">
        <v>44806</v>
      </c>
      <c r="D22" s="4">
        <v>156</v>
      </c>
      <c r="E22" s="4" t="str">
        <f>VLOOKUP(A22,HOP!A:L,12,0)</f>
        <v>156.00</v>
      </c>
      <c r="F22" s="4" t="str">
        <f>VLOOKUP(A22,HOP!A:C,3,0)</f>
        <v>2673806</v>
      </c>
      <c r="G22" s="4">
        <f t="shared" si="0"/>
        <v>0</v>
      </c>
      <c r="H22" s="4" t="str">
        <f t="shared" si="1"/>
        <v>，2673806</v>
      </c>
      <c r="I22" s="4" t="str">
        <f>VLOOKUP(A22,HOP!A:U,21,0)</f>
        <v>直连</v>
      </c>
    </row>
    <row r="23" s="4" customFormat="1" spans="1:9">
      <c r="A23" s="5">
        <v>18807897403</v>
      </c>
      <c r="B23" s="6">
        <v>44792</v>
      </c>
      <c r="C23" s="6">
        <v>44793</v>
      </c>
      <c r="D23" s="4">
        <v>35</v>
      </c>
      <c r="E23" s="4">
        <v>35</v>
      </c>
      <c r="F23" s="4">
        <v>2660486</v>
      </c>
      <c r="G23" s="4">
        <f t="shared" si="0"/>
        <v>0</v>
      </c>
      <c r="H23" s="4" t="str">
        <f t="shared" si="1"/>
        <v>，2660486</v>
      </c>
      <c r="I23" s="4" t="e">
        <f>VLOOKUP(A23,HOP!A:U,21,0)</f>
        <v>#N/A</v>
      </c>
    </row>
    <row r="24" s="4" customFormat="1" spans="1:10">
      <c r="A24" s="5">
        <v>18020550064</v>
      </c>
      <c r="B24" s="6">
        <v>44791</v>
      </c>
      <c r="C24" s="6">
        <v>44794</v>
      </c>
      <c r="D24" s="4">
        <v>3.62</v>
      </c>
      <c r="E24" s="4" t="e">
        <f>VLOOKUP(A24,HOP!A:L,12,0)</f>
        <v>#N/A</v>
      </c>
      <c r="F24" s="4">
        <v>2568795</v>
      </c>
      <c r="G24" s="4" t="e">
        <f t="shared" si="0"/>
        <v>#N/A</v>
      </c>
      <c r="H24" s="4" t="str">
        <f t="shared" si="1"/>
        <v>，2568795</v>
      </c>
      <c r="I24" s="4" t="e">
        <f>VLOOKUP(A24,HOP!A:U,21,0)</f>
        <v>#N/A</v>
      </c>
      <c r="J24" s="4" t="s">
        <v>157</v>
      </c>
    </row>
    <row r="26" spans="4:4">
      <c r="D26" s="4">
        <f>SUM(D2:D25)</f>
        <v>10335.05</v>
      </c>
    </row>
    <row r="33" spans="1:5">
      <c r="A33" s="4" t="s">
        <v>158</v>
      </c>
      <c r="D33" s="4">
        <v>903</v>
      </c>
      <c r="E33" s="4">
        <v>33191.57</v>
      </c>
    </row>
    <row r="34" spans="1:5">
      <c r="A34" s="4" t="s">
        <v>159</v>
      </c>
      <c r="D34" s="4">
        <v>9432.05</v>
      </c>
      <c r="E34" s="4">
        <v>346693.86</v>
      </c>
    </row>
    <row r="35" spans="1:5">
      <c r="A35" s="4" t="s">
        <v>160</v>
      </c>
      <c r="D35" s="4">
        <f>SUM(D33:D34)</f>
        <v>10335.05</v>
      </c>
      <c r="E35" s="4">
        <f>SUM(E33:E34)</f>
        <v>379885.43</v>
      </c>
    </row>
    <row r="36" spans="1:1">
      <c r="A36" s="4" t="s">
        <v>161</v>
      </c>
    </row>
  </sheetData>
  <autoFilter ref="A1:XFD26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162</v>
      </c>
      <c r="B1" s="2" t="s">
        <v>163</v>
      </c>
      <c r="C1" s="2" t="s">
        <v>164</v>
      </c>
      <c r="D1" s="2" t="s">
        <v>165</v>
      </c>
      <c r="E1" s="2" t="s">
        <v>13</v>
      </c>
      <c r="F1" s="2" t="s">
        <v>5</v>
      </c>
      <c r="G1" s="2" t="s">
        <v>6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172</v>
      </c>
      <c r="O1" s="2" t="s">
        <v>173</v>
      </c>
      <c r="P1" s="2" t="s">
        <v>174</v>
      </c>
      <c r="Q1" s="2" t="s">
        <v>175</v>
      </c>
      <c r="R1" s="2" t="s">
        <v>176</v>
      </c>
      <c r="S1" s="2" t="s">
        <v>177</v>
      </c>
      <c r="T1" s="2" t="s">
        <v>178</v>
      </c>
      <c r="U1" s="2" t="s">
        <v>179</v>
      </c>
    </row>
    <row r="2" s="1" customFormat="1" spans="1:21">
      <c r="A2" s="3">
        <v>18910903813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184</v>
      </c>
      <c r="G2" s="1" t="s">
        <v>185</v>
      </c>
      <c r="H2" s="1" t="s">
        <v>186</v>
      </c>
      <c r="I2" s="1" t="s">
        <v>187</v>
      </c>
      <c r="J2" s="1" t="s">
        <v>30</v>
      </c>
      <c r="K2" s="1" t="s">
        <v>188</v>
      </c>
      <c r="L2" s="1" t="s">
        <v>188</v>
      </c>
      <c r="M2" s="1" t="s">
        <v>189</v>
      </c>
      <c r="N2" s="1" t="s">
        <v>189</v>
      </c>
      <c r="O2" s="1" t="s">
        <v>190</v>
      </c>
      <c r="P2" s="1" t="s">
        <v>191</v>
      </c>
      <c r="Q2" s="1" t="s">
        <v>192</v>
      </c>
      <c r="R2" s="1" t="s">
        <v>193</v>
      </c>
      <c r="S2" s="1" t="s">
        <v>194</v>
      </c>
      <c r="T2" s="1" t="s">
        <v>195</v>
      </c>
      <c r="U2" s="1" t="s">
        <v>196</v>
      </c>
    </row>
    <row r="3" s="1" customFormat="1" spans="1:21">
      <c r="A3" s="3">
        <v>18874856261</v>
      </c>
      <c r="B3" s="1" t="s">
        <v>197</v>
      </c>
      <c r="C3" s="1" t="s">
        <v>198</v>
      </c>
      <c r="D3" s="1" t="s">
        <v>199</v>
      </c>
      <c r="E3" s="1" t="s">
        <v>200</v>
      </c>
      <c r="F3" s="1" t="s">
        <v>201</v>
      </c>
      <c r="G3" s="1" t="s">
        <v>185</v>
      </c>
      <c r="H3" s="1" t="s">
        <v>186</v>
      </c>
      <c r="I3" s="1" t="s">
        <v>202</v>
      </c>
      <c r="J3" s="1" t="s">
        <v>30</v>
      </c>
      <c r="K3" s="1" t="s">
        <v>203</v>
      </c>
      <c r="L3" s="1" t="s">
        <v>203</v>
      </c>
      <c r="M3" s="1" t="s">
        <v>189</v>
      </c>
      <c r="N3" s="1" t="s">
        <v>189</v>
      </c>
      <c r="O3" s="1" t="s">
        <v>190</v>
      </c>
      <c r="P3" s="1" t="s">
        <v>191</v>
      </c>
      <c r="Q3" s="1" t="s">
        <v>192</v>
      </c>
      <c r="R3" s="1" t="s">
        <v>204</v>
      </c>
      <c r="S3" s="1" t="s">
        <v>194</v>
      </c>
      <c r="T3" s="1" t="s">
        <v>195</v>
      </c>
      <c r="U3" s="1" t="s">
        <v>196</v>
      </c>
    </row>
    <row r="4" s="1" customFormat="1" spans="1:21">
      <c r="A4" s="3">
        <v>18871863247</v>
      </c>
      <c r="B4" s="1" t="s">
        <v>205</v>
      </c>
      <c r="C4" s="1" t="s">
        <v>206</v>
      </c>
      <c r="D4" s="1" t="s">
        <v>207</v>
      </c>
      <c r="E4" s="1" t="s">
        <v>208</v>
      </c>
      <c r="F4" s="1" t="s">
        <v>209</v>
      </c>
      <c r="G4" s="1" t="s">
        <v>201</v>
      </c>
      <c r="H4" s="1" t="s">
        <v>186</v>
      </c>
      <c r="I4" s="1" t="s">
        <v>210</v>
      </c>
      <c r="J4" s="1" t="s">
        <v>30</v>
      </c>
      <c r="K4" s="1" t="s">
        <v>211</v>
      </c>
      <c r="L4" s="1" t="s">
        <v>211</v>
      </c>
      <c r="M4" s="1" t="s">
        <v>189</v>
      </c>
      <c r="N4" s="1" t="s">
        <v>189</v>
      </c>
      <c r="O4" s="1" t="s">
        <v>190</v>
      </c>
      <c r="P4" s="1" t="s">
        <v>191</v>
      </c>
      <c r="Q4" s="1" t="s">
        <v>192</v>
      </c>
      <c r="R4" s="1" t="s">
        <v>212</v>
      </c>
      <c r="S4" s="1" t="s">
        <v>194</v>
      </c>
      <c r="T4" s="1" t="s">
        <v>195</v>
      </c>
      <c r="U4" s="1" t="s">
        <v>196</v>
      </c>
    </row>
    <row r="5" s="1" customFormat="1" spans="1:21">
      <c r="A5" s="3">
        <v>18869723071</v>
      </c>
      <c r="B5" s="1" t="s">
        <v>205</v>
      </c>
      <c r="C5" s="1" t="s">
        <v>213</v>
      </c>
      <c r="D5" s="1" t="s">
        <v>214</v>
      </c>
      <c r="E5" s="1" t="s">
        <v>215</v>
      </c>
      <c r="F5" s="1" t="s">
        <v>197</v>
      </c>
      <c r="G5" s="1" t="s">
        <v>216</v>
      </c>
      <c r="H5" s="1" t="s">
        <v>186</v>
      </c>
      <c r="I5" s="1" t="s">
        <v>217</v>
      </c>
      <c r="J5" s="1" t="s">
        <v>30</v>
      </c>
      <c r="K5" s="1" t="s">
        <v>218</v>
      </c>
      <c r="L5" s="1" t="s">
        <v>218</v>
      </c>
      <c r="M5" s="1" t="s">
        <v>189</v>
      </c>
      <c r="N5" s="1" t="s">
        <v>189</v>
      </c>
      <c r="O5" s="1" t="s">
        <v>190</v>
      </c>
      <c r="P5" s="1" t="s">
        <v>191</v>
      </c>
      <c r="Q5" s="1" t="s">
        <v>192</v>
      </c>
      <c r="R5" s="1" t="s">
        <v>219</v>
      </c>
      <c r="S5" s="1" t="s">
        <v>194</v>
      </c>
      <c r="T5" s="1" t="s">
        <v>195</v>
      </c>
      <c r="U5" s="1" t="s">
        <v>220</v>
      </c>
    </row>
    <row r="6" s="1" customFormat="1" spans="1:21">
      <c r="A6" s="3">
        <v>18810739664</v>
      </c>
      <c r="B6" s="1" t="s">
        <v>221</v>
      </c>
      <c r="C6" s="1" t="s">
        <v>222</v>
      </c>
      <c r="D6" s="1" t="s">
        <v>223</v>
      </c>
      <c r="E6" s="1" t="s">
        <v>224</v>
      </c>
      <c r="F6" s="1" t="s">
        <v>201</v>
      </c>
      <c r="G6" s="1" t="s">
        <v>180</v>
      </c>
      <c r="H6" s="1" t="s">
        <v>186</v>
      </c>
      <c r="I6" s="1" t="s">
        <v>225</v>
      </c>
      <c r="J6" s="1" t="s">
        <v>30</v>
      </c>
      <c r="K6" s="1" t="s">
        <v>226</v>
      </c>
      <c r="L6" s="1" t="s">
        <v>226</v>
      </c>
      <c r="M6" s="1" t="s">
        <v>189</v>
      </c>
      <c r="N6" s="1" t="s">
        <v>189</v>
      </c>
      <c r="O6" s="1" t="s">
        <v>190</v>
      </c>
      <c r="P6" s="1" t="s">
        <v>191</v>
      </c>
      <c r="Q6" s="1" t="s">
        <v>192</v>
      </c>
      <c r="R6" s="1" t="s">
        <v>227</v>
      </c>
      <c r="S6" s="1" t="s">
        <v>194</v>
      </c>
      <c r="T6" s="1" t="s">
        <v>195</v>
      </c>
      <c r="U6" s="1" t="s">
        <v>196</v>
      </c>
    </row>
    <row r="7" s="1" customFormat="1" spans="1:21">
      <c r="A7" s="3">
        <v>18766917870</v>
      </c>
      <c r="B7" s="1" t="s">
        <v>228</v>
      </c>
      <c r="C7" s="1" t="s">
        <v>229</v>
      </c>
      <c r="D7" s="1" t="s">
        <v>230</v>
      </c>
      <c r="E7" s="1" t="s">
        <v>231</v>
      </c>
      <c r="F7" s="1" t="s">
        <v>216</v>
      </c>
      <c r="G7" s="1" t="s">
        <v>185</v>
      </c>
      <c r="H7" s="1" t="s">
        <v>186</v>
      </c>
      <c r="I7" s="1" t="s">
        <v>232</v>
      </c>
      <c r="J7" s="1" t="s">
        <v>30</v>
      </c>
      <c r="K7" s="1" t="s">
        <v>233</v>
      </c>
      <c r="L7" s="1" t="s">
        <v>233</v>
      </c>
      <c r="M7" s="1" t="s">
        <v>189</v>
      </c>
      <c r="N7" s="1" t="s">
        <v>189</v>
      </c>
      <c r="O7" s="1" t="s">
        <v>190</v>
      </c>
      <c r="P7" s="1" t="s">
        <v>191</v>
      </c>
      <c r="Q7" s="1" t="s">
        <v>192</v>
      </c>
      <c r="R7" s="1" t="s">
        <v>234</v>
      </c>
      <c r="S7" s="1" t="s">
        <v>194</v>
      </c>
      <c r="T7" s="1" t="s">
        <v>195</v>
      </c>
      <c r="U7" s="1" t="s">
        <v>220</v>
      </c>
    </row>
    <row r="8" s="1" customFormat="1" spans="1:21">
      <c r="A8" s="3">
        <v>18764426820</v>
      </c>
      <c r="B8" s="1" t="s">
        <v>235</v>
      </c>
      <c r="C8" s="1" t="s">
        <v>236</v>
      </c>
      <c r="D8" s="1" t="s">
        <v>237</v>
      </c>
      <c r="E8" s="1" t="s">
        <v>238</v>
      </c>
      <c r="F8" s="1" t="s">
        <v>197</v>
      </c>
      <c r="G8" s="1" t="s">
        <v>201</v>
      </c>
      <c r="H8" s="1" t="s">
        <v>186</v>
      </c>
      <c r="I8" s="1" t="s">
        <v>239</v>
      </c>
      <c r="J8" s="1" t="s">
        <v>30</v>
      </c>
      <c r="K8" s="1" t="s">
        <v>240</v>
      </c>
      <c r="L8" s="1" t="s">
        <v>240</v>
      </c>
      <c r="M8" s="1" t="s">
        <v>189</v>
      </c>
      <c r="N8" s="1" t="s">
        <v>189</v>
      </c>
      <c r="O8" s="1" t="s">
        <v>190</v>
      </c>
      <c r="P8" s="1" t="s">
        <v>191</v>
      </c>
      <c r="Q8" s="1" t="s">
        <v>192</v>
      </c>
      <c r="R8" s="1" t="s">
        <v>241</v>
      </c>
      <c r="S8" s="1" t="s">
        <v>194</v>
      </c>
      <c r="T8" s="1" t="s">
        <v>195</v>
      </c>
      <c r="U8" s="1" t="s">
        <v>196</v>
      </c>
    </row>
    <row r="9" s="1" customFormat="1" spans="1:21">
      <c r="A9" s="3">
        <v>18744485773</v>
      </c>
      <c r="B9" s="1" t="s">
        <v>242</v>
      </c>
      <c r="C9" s="1" t="s">
        <v>243</v>
      </c>
      <c r="D9" s="1" t="s">
        <v>244</v>
      </c>
      <c r="E9" s="1" t="s">
        <v>245</v>
      </c>
      <c r="F9" s="1" t="s">
        <v>205</v>
      </c>
      <c r="G9" s="1" t="s">
        <v>201</v>
      </c>
      <c r="H9" s="1" t="s">
        <v>186</v>
      </c>
      <c r="I9" s="1" t="s">
        <v>246</v>
      </c>
      <c r="J9" s="1" t="s">
        <v>30</v>
      </c>
      <c r="K9" s="1" t="s">
        <v>247</v>
      </c>
      <c r="L9" s="1" t="s">
        <v>247</v>
      </c>
      <c r="M9" s="1" t="s">
        <v>189</v>
      </c>
      <c r="N9" s="1" t="s">
        <v>189</v>
      </c>
      <c r="O9" s="1" t="s">
        <v>190</v>
      </c>
      <c r="P9" s="1" t="s">
        <v>191</v>
      </c>
      <c r="Q9" s="1" t="s">
        <v>192</v>
      </c>
      <c r="R9" s="1" t="s">
        <v>248</v>
      </c>
      <c r="S9" s="1" t="s">
        <v>194</v>
      </c>
      <c r="T9" s="1" t="s">
        <v>195</v>
      </c>
      <c r="U9" s="1" t="s">
        <v>196</v>
      </c>
    </row>
    <row r="10" s="1" customFormat="1" spans="1:21">
      <c r="A10" s="3">
        <v>18719782664</v>
      </c>
      <c r="B10" s="1" t="s">
        <v>249</v>
      </c>
      <c r="C10" s="1" t="s">
        <v>250</v>
      </c>
      <c r="D10" s="1" t="s">
        <v>251</v>
      </c>
      <c r="E10" s="1" t="s">
        <v>252</v>
      </c>
      <c r="F10" s="1" t="s">
        <v>201</v>
      </c>
      <c r="G10" s="1" t="s">
        <v>216</v>
      </c>
      <c r="H10" s="1" t="s">
        <v>186</v>
      </c>
      <c r="I10" s="1" t="s">
        <v>190</v>
      </c>
      <c r="J10" s="1" t="s">
        <v>30</v>
      </c>
      <c r="K10" s="1" t="s">
        <v>190</v>
      </c>
      <c r="L10" s="1" t="s">
        <v>253</v>
      </c>
      <c r="M10" s="1" t="s">
        <v>254</v>
      </c>
      <c r="N10" s="1" t="s">
        <v>255</v>
      </c>
      <c r="O10" s="1" t="s">
        <v>190</v>
      </c>
      <c r="P10" s="1" t="s">
        <v>191</v>
      </c>
      <c r="Q10" s="1" t="s">
        <v>192</v>
      </c>
      <c r="R10" s="1" t="s">
        <v>256</v>
      </c>
      <c r="S10" s="1" t="s">
        <v>194</v>
      </c>
      <c r="T10" s="1" t="s">
        <v>195</v>
      </c>
      <c r="U10" s="1" t="s">
        <v>196</v>
      </c>
    </row>
    <row r="11" s="1" customFormat="1" spans="1:21">
      <c r="A11" s="3">
        <v>18714365477</v>
      </c>
      <c r="B11" s="1" t="s">
        <v>257</v>
      </c>
      <c r="C11" s="1" t="s">
        <v>258</v>
      </c>
      <c r="D11" s="1" t="s">
        <v>259</v>
      </c>
      <c r="E11" s="1" t="s">
        <v>260</v>
      </c>
      <c r="F11" s="1" t="s">
        <v>261</v>
      </c>
      <c r="G11" s="1" t="s">
        <v>262</v>
      </c>
      <c r="H11" s="1" t="s">
        <v>186</v>
      </c>
      <c r="I11" s="1" t="s">
        <v>263</v>
      </c>
      <c r="J11" s="1" t="s">
        <v>30</v>
      </c>
      <c r="K11" s="1" t="s">
        <v>264</v>
      </c>
      <c r="L11" s="1" t="s">
        <v>264</v>
      </c>
      <c r="M11" s="1" t="s">
        <v>189</v>
      </c>
      <c r="N11" s="1" t="s">
        <v>189</v>
      </c>
      <c r="O11" s="1" t="s">
        <v>190</v>
      </c>
      <c r="P11" s="1" t="s">
        <v>191</v>
      </c>
      <c r="Q11" s="1" t="s">
        <v>192</v>
      </c>
      <c r="R11" s="1" t="s">
        <v>265</v>
      </c>
      <c r="S11" s="1" t="s">
        <v>194</v>
      </c>
      <c r="T11" s="1" t="s">
        <v>195</v>
      </c>
      <c r="U11" s="1" t="s">
        <v>196</v>
      </c>
    </row>
    <row r="12" s="1" customFormat="1" spans="1:21">
      <c r="A12" s="3">
        <v>18686570756</v>
      </c>
      <c r="B12" s="1" t="s">
        <v>266</v>
      </c>
      <c r="C12" s="1" t="s">
        <v>267</v>
      </c>
      <c r="D12" s="1" t="s">
        <v>268</v>
      </c>
      <c r="E12" s="1" t="s">
        <v>269</v>
      </c>
      <c r="F12" s="1" t="s">
        <v>180</v>
      </c>
      <c r="G12" s="1" t="s">
        <v>184</v>
      </c>
      <c r="H12" s="1" t="s">
        <v>186</v>
      </c>
      <c r="I12" s="1" t="s">
        <v>270</v>
      </c>
      <c r="J12" s="1" t="s">
        <v>30</v>
      </c>
      <c r="K12" s="1" t="s">
        <v>271</v>
      </c>
      <c r="L12" s="1" t="s">
        <v>271</v>
      </c>
      <c r="M12" s="1" t="s">
        <v>189</v>
      </c>
      <c r="N12" s="1" t="s">
        <v>189</v>
      </c>
      <c r="O12" s="1" t="s">
        <v>190</v>
      </c>
      <c r="P12" s="1" t="s">
        <v>191</v>
      </c>
      <c r="Q12" s="1" t="s">
        <v>192</v>
      </c>
      <c r="R12" s="1" t="s">
        <v>272</v>
      </c>
      <c r="S12" s="1" t="s">
        <v>194</v>
      </c>
      <c r="T12" s="1" t="s">
        <v>195</v>
      </c>
      <c r="U12" s="1" t="s">
        <v>196</v>
      </c>
    </row>
    <row r="13" s="1" customFormat="1" spans="1:21">
      <c r="A13" s="3">
        <v>18672823098</v>
      </c>
      <c r="B13" s="1" t="s">
        <v>273</v>
      </c>
      <c r="C13" s="1" t="s">
        <v>274</v>
      </c>
      <c r="D13" s="1" t="s">
        <v>275</v>
      </c>
      <c r="E13" s="1" t="s">
        <v>276</v>
      </c>
      <c r="F13" s="1" t="s">
        <v>184</v>
      </c>
      <c r="G13" s="1" t="s">
        <v>261</v>
      </c>
      <c r="H13" s="1" t="s">
        <v>186</v>
      </c>
      <c r="I13" s="1" t="s">
        <v>277</v>
      </c>
      <c r="J13" s="1" t="s">
        <v>30</v>
      </c>
      <c r="K13" s="1" t="s">
        <v>278</v>
      </c>
      <c r="L13" s="1" t="s">
        <v>278</v>
      </c>
      <c r="M13" s="1" t="s">
        <v>189</v>
      </c>
      <c r="N13" s="1" t="s">
        <v>189</v>
      </c>
      <c r="O13" s="1" t="s">
        <v>190</v>
      </c>
      <c r="P13" s="1" t="s">
        <v>191</v>
      </c>
      <c r="Q13" s="1" t="s">
        <v>192</v>
      </c>
      <c r="R13" s="1" t="s">
        <v>279</v>
      </c>
      <c r="S13" s="1" t="s">
        <v>194</v>
      </c>
      <c r="T13" s="1" t="s">
        <v>195</v>
      </c>
      <c r="U13" s="1" t="s">
        <v>220</v>
      </c>
    </row>
    <row r="14" s="1" customFormat="1" spans="1:21">
      <c r="A14" s="3">
        <v>18670569706</v>
      </c>
      <c r="B14" s="1" t="s">
        <v>280</v>
      </c>
      <c r="C14" s="1" t="s">
        <v>281</v>
      </c>
      <c r="D14" s="1" t="s">
        <v>282</v>
      </c>
      <c r="E14" s="1" t="s">
        <v>283</v>
      </c>
      <c r="F14" s="1" t="s">
        <v>284</v>
      </c>
      <c r="G14" s="1" t="s">
        <v>216</v>
      </c>
      <c r="H14" s="1" t="s">
        <v>186</v>
      </c>
      <c r="I14" s="1" t="s">
        <v>285</v>
      </c>
      <c r="J14" s="1" t="s">
        <v>30</v>
      </c>
      <c r="K14" s="1" t="s">
        <v>286</v>
      </c>
      <c r="L14" s="1" t="s">
        <v>286</v>
      </c>
      <c r="M14" s="1" t="s">
        <v>189</v>
      </c>
      <c r="N14" s="1" t="s">
        <v>189</v>
      </c>
      <c r="O14" s="1" t="s">
        <v>190</v>
      </c>
      <c r="P14" s="1" t="s">
        <v>191</v>
      </c>
      <c r="Q14" s="1" t="s">
        <v>192</v>
      </c>
      <c r="R14" s="1" t="s">
        <v>287</v>
      </c>
      <c r="S14" s="1" t="s">
        <v>194</v>
      </c>
      <c r="T14" s="1" t="s">
        <v>195</v>
      </c>
      <c r="U14" s="1" t="s">
        <v>196</v>
      </c>
    </row>
    <row r="15" s="1" customFormat="1" spans="1:21">
      <c r="A15" s="3">
        <v>18563409884</v>
      </c>
      <c r="B15" s="1" t="s">
        <v>288</v>
      </c>
      <c r="C15" s="1" t="s">
        <v>289</v>
      </c>
      <c r="D15" s="1" t="s">
        <v>290</v>
      </c>
      <c r="E15" s="1" t="s">
        <v>291</v>
      </c>
      <c r="F15" s="1" t="s">
        <v>261</v>
      </c>
      <c r="G15" s="1" t="s">
        <v>262</v>
      </c>
      <c r="H15" s="1" t="s">
        <v>186</v>
      </c>
      <c r="I15" s="1" t="s">
        <v>292</v>
      </c>
      <c r="J15" s="1" t="s">
        <v>30</v>
      </c>
      <c r="K15" s="1" t="s">
        <v>293</v>
      </c>
      <c r="L15" s="1" t="s">
        <v>293</v>
      </c>
      <c r="M15" s="1" t="s">
        <v>189</v>
      </c>
      <c r="N15" s="1" t="s">
        <v>189</v>
      </c>
      <c r="O15" s="1" t="s">
        <v>190</v>
      </c>
      <c r="P15" s="1" t="s">
        <v>191</v>
      </c>
      <c r="Q15" s="1" t="s">
        <v>192</v>
      </c>
      <c r="R15" s="1" t="s">
        <v>294</v>
      </c>
      <c r="S15" s="1" t="s">
        <v>194</v>
      </c>
      <c r="T15" s="1" t="s">
        <v>195</v>
      </c>
      <c r="U15" s="1" t="s">
        <v>196</v>
      </c>
    </row>
    <row r="16" s="1" customFormat="1" spans="1:21">
      <c r="A16" s="3">
        <v>18551304651</v>
      </c>
      <c r="B16" s="1" t="s">
        <v>295</v>
      </c>
      <c r="C16" s="1" t="s">
        <v>296</v>
      </c>
      <c r="D16" s="1" t="s">
        <v>297</v>
      </c>
      <c r="E16" s="1" t="s">
        <v>298</v>
      </c>
      <c r="F16" s="1" t="s">
        <v>184</v>
      </c>
      <c r="G16" s="1" t="s">
        <v>185</v>
      </c>
      <c r="H16" s="1" t="s">
        <v>186</v>
      </c>
      <c r="I16" s="1" t="s">
        <v>299</v>
      </c>
      <c r="J16" s="1" t="s">
        <v>30</v>
      </c>
      <c r="K16" s="1" t="s">
        <v>300</v>
      </c>
      <c r="L16" s="1" t="s">
        <v>300</v>
      </c>
      <c r="M16" s="1" t="s">
        <v>189</v>
      </c>
      <c r="N16" s="1" t="s">
        <v>189</v>
      </c>
      <c r="O16" s="1" t="s">
        <v>190</v>
      </c>
      <c r="P16" s="1" t="s">
        <v>191</v>
      </c>
      <c r="Q16" s="1" t="s">
        <v>192</v>
      </c>
      <c r="R16" s="1" t="s">
        <v>301</v>
      </c>
      <c r="S16" s="1" t="s">
        <v>194</v>
      </c>
      <c r="T16" s="1" t="s">
        <v>195</v>
      </c>
      <c r="U16" s="1" t="s">
        <v>196</v>
      </c>
    </row>
    <row r="17" s="1" customFormat="1" spans="1:21">
      <c r="A17" s="3">
        <v>18525279873</v>
      </c>
      <c r="B17" s="1" t="s">
        <v>302</v>
      </c>
      <c r="C17" s="1" t="s">
        <v>303</v>
      </c>
      <c r="D17" s="1" t="s">
        <v>304</v>
      </c>
      <c r="E17" s="1" t="s">
        <v>305</v>
      </c>
      <c r="F17" s="1" t="s">
        <v>216</v>
      </c>
      <c r="G17" s="1" t="s">
        <v>185</v>
      </c>
      <c r="H17" s="1" t="s">
        <v>186</v>
      </c>
      <c r="I17" s="1" t="s">
        <v>306</v>
      </c>
      <c r="J17" s="1" t="s">
        <v>30</v>
      </c>
      <c r="K17" s="1" t="s">
        <v>307</v>
      </c>
      <c r="L17" s="1" t="s">
        <v>307</v>
      </c>
      <c r="M17" s="1" t="s">
        <v>189</v>
      </c>
      <c r="N17" s="1" t="s">
        <v>189</v>
      </c>
      <c r="O17" s="1" t="s">
        <v>190</v>
      </c>
      <c r="P17" s="1" t="s">
        <v>191</v>
      </c>
      <c r="Q17" s="1" t="s">
        <v>192</v>
      </c>
      <c r="R17" s="1" t="s">
        <v>308</v>
      </c>
      <c r="S17" s="1" t="s">
        <v>194</v>
      </c>
      <c r="T17" s="1" t="s">
        <v>195</v>
      </c>
      <c r="U17" s="1" t="s">
        <v>196</v>
      </c>
    </row>
    <row r="18" s="1" customFormat="1" spans="1:21">
      <c r="A18" s="3">
        <v>18506951229</v>
      </c>
      <c r="B18" s="1" t="s">
        <v>309</v>
      </c>
      <c r="C18" s="1" t="s">
        <v>310</v>
      </c>
      <c r="D18" s="1" t="s">
        <v>311</v>
      </c>
      <c r="E18" s="1" t="s">
        <v>312</v>
      </c>
      <c r="F18" s="1" t="s">
        <v>180</v>
      </c>
      <c r="G18" s="1" t="s">
        <v>184</v>
      </c>
      <c r="H18" s="1" t="s">
        <v>186</v>
      </c>
      <c r="I18" s="1" t="s">
        <v>313</v>
      </c>
      <c r="J18" s="1" t="s">
        <v>30</v>
      </c>
      <c r="K18" s="1" t="s">
        <v>314</v>
      </c>
      <c r="L18" s="1" t="s">
        <v>314</v>
      </c>
      <c r="M18" s="1" t="s">
        <v>189</v>
      </c>
      <c r="N18" s="1" t="s">
        <v>189</v>
      </c>
      <c r="O18" s="1" t="s">
        <v>190</v>
      </c>
      <c r="P18" s="1" t="s">
        <v>191</v>
      </c>
      <c r="Q18" s="1" t="s">
        <v>192</v>
      </c>
      <c r="R18" s="1" t="s">
        <v>315</v>
      </c>
      <c r="S18" s="1" t="s">
        <v>194</v>
      </c>
      <c r="T18" s="1" t="s">
        <v>195</v>
      </c>
      <c r="U18" s="1" t="s">
        <v>196</v>
      </c>
    </row>
    <row r="19" s="1" customFormat="1" spans="1:21">
      <c r="A19" s="3">
        <v>18471504137</v>
      </c>
      <c r="B19" s="1" t="s">
        <v>316</v>
      </c>
      <c r="C19" s="1" t="s">
        <v>317</v>
      </c>
      <c r="D19" s="1" t="s">
        <v>199</v>
      </c>
      <c r="E19" s="1" t="s">
        <v>318</v>
      </c>
      <c r="F19" s="1" t="s">
        <v>209</v>
      </c>
      <c r="G19" s="1" t="s">
        <v>201</v>
      </c>
      <c r="H19" s="1" t="s">
        <v>186</v>
      </c>
      <c r="I19" s="1" t="s">
        <v>319</v>
      </c>
      <c r="J19" s="1" t="s">
        <v>30</v>
      </c>
      <c r="K19" s="1" t="s">
        <v>320</v>
      </c>
      <c r="L19" s="1" t="s">
        <v>320</v>
      </c>
      <c r="M19" s="1" t="s">
        <v>189</v>
      </c>
      <c r="N19" s="1" t="s">
        <v>189</v>
      </c>
      <c r="O19" s="1" t="s">
        <v>190</v>
      </c>
      <c r="P19" s="1" t="s">
        <v>191</v>
      </c>
      <c r="Q19" s="1" t="s">
        <v>192</v>
      </c>
      <c r="R19" s="1" t="s">
        <v>321</v>
      </c>
      <c r="S19" s="1" t="s">
        <v>194</v>
      </c>
      <c r="T19" s="1" t="s">
        <v>195</v>
      </c>
      <c r="U19" s="1" t="s">
        <v>196</v>
      </c>
    </row>
    <row r="20" s="1" customFormat="1" spans="1:21">
      <c r="A20" s="3">
        <v>18107284844</v>
      </c>
      <c r="B20" s="1" t="s">
        <v>322</v>
      </c>
      <c r="C20" s="1" t="s">
        <v>323</v>
      </c>
      <c r="D20" s="1" t="s">
        <v>324</v>
      </c>
      <c r="E20" s="1" t="s">
        <v>325</v>
      </c>
      <c r="F20" s="1" t="s">
        <v>201</v>
      </c>
      <c r="G20" s="1" t="s">
        <v>184</v>
      </c>
      <c r="H20" s="1" t="s">
        <v>186</v>
      </c>
      <c r="I20" s="1" t="s">
        <v>326</v>
      </c>
      <c r="J20" s="1" t="s">
        <v>30</v>
      </c>
      <c r="K20" s="1" t="s">
        <v>327</v>
      </c>
      <c r="L20" s="1" t="s">
        <v>327</v>
      </c>
      <c r="M20" s="1" t="s">
        <v>189</v>
      </c>
      <c r="N20" s="1" t="s">
        <v>189</v>
      </c>
      <c r="O20" s="1" t="s">
        <v>190</v>
      </c>
      <c r="P20" s="1" t="s">
        <v>191</v>
      </c>
      <c r="Q20" s="1" t="s">
        <v>192</v>
      </c>
      <c r="R20" s="1" t="s">
        <v>328</v>
      </c>
      <c r="S20" s="1" t="s">
        <v>194</v>
      </c>
      <c r="T20" s="1" t="s">
        <v>195</v>
      </c>
      <c r="U20" s="1" t="s">
        <v>196</v>
      </c>
    </row>
    <row r="21" s="1" customFormat="1" spans="1:21">
      <c r="A21" s="3">
        <v>17967909482</v>
      </c>
      <c r="B21" s="1" t="s">
        <v>329</v>
      </c>
      <c r="C21" s="1" t="s">
        <v>330</v>
      </c>
      <c r="D21" s="1" t="s">
        <v>331</v>
      </c>
      <c r="E21" s="1" t="s">
        <v>332</v>
      </c>
      <c r="F21" s="1" t="s">
        <v>205</v>
      </c>
      <c r="G21" s="1" t="s">
        <v>201</v>
      </c>
      <c r="H21" s="1" t="s">
        <v>186</v>
      </c>
      <c r="I21" s="1" t="s">
        <v>333</v>
      </c>
      <c r="J21" s="1" t="s">
        <v>30</v>
      </c>
      <c r="K21" s="1" t="s">
        <v>334</v>
      </c>
      <c r="L21" s="1" t="s">
        <v>334</v>
      </c>
      <c r="M21" s="1" t="s">
        <v>189</v>
      </c>
      <c r="N21" s="1" t="s">
        <v>189</v>
      </c>
      <c r="O21" s="1" t="s">
        <v>190</v>
      </c>
      <c r="P21" s="1" t="s">
        <v>191</v>
      </c>
      <c r="Q21" s="1" t="s">
        <v>192</v>
      </c>
      <c r="R21" s="1" t="s">
        <v>335</v>
      </c>
      <c r="S21" s="1" t="s">
        <v>194</v>
      </c>
      <c r="T21" s="1" t="s">
        <v>195</v>
      </c>
      <c r="U21" s="1" t="s">
        <v>196</v>
      </c>
    </row>
    <row r="22" s="1" customFormat="1" spans="1:21">
      <c r="A22" s="3">
        <v>17960894413</v>
      </c>
      <c r="B22" s="1" t="s">
        <v>336</v>
      </c>
      <c r="C22" s="1" t="s">
        <v>337</v>
      </c>
      <c r="D22" s="1" t="s">
        <v>338</v>
      </c>
      <c r="E22" s="1" t="s">
        <v>339</v>
      </c>
      <c r="F22" s="1" t="s">
        <v>197</v>
      </c>
      <c r="G22" s="1" t="s">
        <v>201</v>
      </c>
      <c r="H22" s="1" t="s">
        <v>186</v>
      </c>
      <c r="I22" s="1" t="s">
        <v>340</v>
      </c>
      <c r="J22" s="1" t="s">
        <v>30</v>
      </c>
      <c r="K22" s="1" t="s">
        <v>341</v>
      </c>
      <c r="L22" s="1" t="s">
        <v>341</v>
      </c>
      <c r="M22" s="1" t="s">
        <v>189</v>
      </c>
      <c r="N22" s="1" t="s">
        <v>189</v>
      </c>
      <c r="O22" s="1" t="s">
        <v>190</v>
      </c>
      <c r="P22" s="1" t="s">
        <v>191</v>
      </c>
      <c r="Q22" s="1" t="s">
        <v>192</v>
      </c>
      <c r="R22" s="1" t="s">
        <v>342</v>
      </c>
      <c r="S22" s="1" t="s">
        <v>194</v>
      </c>
      <c r="T22" s="1" t="s">
        <v>195</v>
      </c>
      <c r="U22" s="1" t="s">
        <v>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2022-09-05T01:27:00Z</dcterms:created>
  <dcterms:modified xsi:type="dcterms:W3CDTF">2022-09-29T07:20:54Z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EB38FCF7E36D4436AE3F5954D4BB36F3</vt:lpwstr>
  </property>
  <property fmtid="{D5CDD505-2E9C-101B-9397-08002B2CF9AE}" pid="3" name="KSOProductBuildVer">
    <vt:lpwstr>2052-11.1.0.12358</vt:lpwstr>
  </property>
</Properties>
</file>