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<sst xmlns="http://schemas.openxmlformats.org/spreadsheetml/2006/main" count="200" uniqueCount="102">
  <si>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</si>
  <si>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</si>
  <si>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</si>
  <si>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</si>
  <si>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</si>
  <si>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</si>
  <si>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</si>
  <si>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</si>
  <si>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</si>
  <si>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</si>
  <si>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</si>
  <si>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</si>
  <si>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</si>
  <si>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</si>
  <si>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</si>
  <si>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</si>
  <si>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</si>
  <si>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</si>
  <si>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</si>
  <si>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</si>
  <si>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</si>
  <si>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</si>
  <si>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</si>
  <si>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</si>
  <si>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</si>
  <si>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999218942475008	</t>
  </si>
  <si>
    <t>Ctrip</t>
  </si>
  <si>
    <t>正常</t>
  </si>
  <si>
    <t>[西宁]西宁新华联诗铂高级服务公寓(69313517)</t>
  </si>
  <si>
    <t>Sebel高级公寓&lt;双人入住&gt;&lt;内宾&gt;&lt;预付&gt;&lt;双早&gt;</t>
  </si>
  <si>
    <t>CNY</t>
  </si>
  <si>
    <t>赵兰领</t>
  </si>
  <si>
    <t>CA363220930CNY</t>
  </si>
  <si>
    <t>未提现</t>
  </si>
  <si>
    <t>携程开票</t>
  </si>
  <si>
    <t xml:space="preserve">	</t>
  </si>
  <si>
    <t>取消</t>
  </si>
  <si>
    <t xml:space="preserve">999218951807556	</t>
  </si>
  <si>
    <t>[广州]广州珀丽酒店(9826184)</t>
  </si>
  <si>
    <t>豪华双床房&lt;双人入住&gt;&lt;内宾&gt;&lt;预付&gt;&lt;双早&gt;</t>
  </si>
  <si>
    <t>张国雄</t>
  </si>
  <si>
    <t xml:space="preserve">999218953313030	</t>
  </si>
  <si>
    <t>[大埔]大埔云海酒店(98387519)</t>
  </si>
  <si>
    <t>山景双床房带阳台&lt;超值特惠&gt;&lt;双人入住&gt;&lt;日历房套餐高价值&gt;&lt;双早&gt;&lt;新酒店礼盒&gt;</t>
  </si>
  <si>
    <t>林艳妆,林雪影,杨淑玲,李楠</t>
  </si>
  <si>
    <t xml:space="preserve">999218958804014	</t>
  </si>
  <si>
    <t>山景大床房&lt;超值特惠&gt;&lt;双人入住&gt;&lt;日历房套餐高价值&gt;&lt;双早&gt;&lt;新酒店礼盒&gt;</t>
  </si>
  <si>
    <t>陈世楷</t>
  </si>
  <si>
    <t>，</t>
  </si>
  <si>
    <t>A220930091020481</t>
  </si>
  <si>
    <t>A220930091144481</t>
  </si>
  <si>
    <t>CNY / HKD 当前参考汇率: 1.104089601</t>
  </si>
  <si>
    <t>总计：1641.27 CNY/
1812.11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</si>
  <si>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</si>
  <si>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</si>
  <si>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</si>
  <si>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</si>
  <si>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</si>
  <si>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</si>
  <si>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</si>
  <si>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</si>
  <si>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</si>
  <si>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</si>
  <si>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</si>
  <si>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</si>
  <si>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</si>
  <si>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</si>
  <si>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</si>
  <si>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</si>
  <si>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</si>
  <si>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</si>
  <si>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</si>
  <si>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2022-09-14</t>
  </si>
  <si>
    <t>2691230</t>
  </si>
  <si>
    <t>大埔云海酒店</t>
  </si>
  <si>
    <t>2022-09-15</t>
  </si>
  <si>
    <t>退房日周结</t>
  </si>
  <si>
    <t>268.26</t>
  </si>
  <si>
    <t>RMB</t>
  </si>
  <si>
    <t>0</t>
  </si>
  <si>
    <t>0.00</t>
  </si>
  <si>
    <t>携程国内直连(DD)</t>
  </si>
  <si>
    <t>01.011249</t>
  </si>
  <si>
    <t>2022-09-14 13:41:41</t>
  </si>
  <si>
    <t>否</t>
  </si>
  <si>
    <t>汇智国际旅游发展有限公司</t>
  </si>
  <si>
    <t>直采</t>
  </si>
  <si>
    <t>中国</t>
  </si>
  <si>
    <t>2022-09-12</t>
  </si>
  <si>
    <t>2688801</t>
  </si>
  <si>
    <t>1073.04</t>
  </si>
  <si>
    <t>2022-09-12 15:47:21</t>
  </si>
  <si>
    <t>2022-09-11</t>
  </si>
  <si>
    <t>2688026</t>
  </si>
  <si>
    <t>广州珀丽酒店</t>
  </si>
  <si>
    <t>299.97</t>
  </si>
  <si>
    <t>2022-09-11 22:40:04</t>
  </si>
  <si>
    <t>直连</t>
  </si>
  <si>
    <t>2022-09-08</t>
  </si>
  <si>
    <t>2683635</t>
  </si>
  <si>
    <t>西宁新华联诗铂高级服务公寓</t>
  </si>
  <si>
    <t>2022-09-08 19:08:00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</si>
</sst>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12</xdr:col>
      <xdr:colOff>590550</xdr:colOff>
      <xdr:row>52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9305925" cy="501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44818</v>
      </c>
      <c r="G2" s="6">
        <v>44819</v>
      </c>
      <c r="H2" s="4">
        <v>1</v>
      </c>
      <c r="I2" s="4">
        <v>1</v>
      </c>
      <c r="J2" s="4">
        <v>1</v>
      </c>
      <c r="K2" s="4" t="s">
        <v>30</v>
      </c>
      <c r="L2" s="4">
        <v>818.1</v>
      </c>
      <c r="M2" s="4">
        <v>818.1</v>
      </c>
      <c r="N2" s="4" t="s">
        <v>31</v>
      </c>
      <c r="O2" s="4" t="s">
        <v>32</v>
      </c>
      <c r="P2" s="4" t="s">
        <v>33</v>
      </c>
      <c r="Q2" s="4">
        <v>0</v>
      </c>
      <c r="R2" s="7">
        <v>44812</v>
      </c>
      <c r="S2" s="6">
        <v>44834</v>
      </c>
      <c r="T2" s="4" t="s">
        <v>34</v>
      </c>
      <c r="U2" s="4">
        <v>818.1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44818</v>
      </c>
      <c r="G3" s="6">
        <v>44819</v>
      </c>
      <c r="H3" s="4">
        <v>1</v>
      </c>
      <c r="I3" s="4">
        <v>1</v>
      </c>
      <c r="J3" s="4">
        <v>1</v>
      </c>
      <c r="K3" s="4" t="s">
        <v>30</v>
      </c>
      <c r="L3" s="4">
        <v>-818.1</v>
      </c>
      <c r="M3" s="4">
        <v>-818.1</v>
      </c>
      <c r="N3" s="4" t="s">
        <v>31</v>
      </c>
      <c r="O3" s="4" t="s">
        <v>32</v>
      </c>
      <c r="P3" s="4" t="s">
        <v>33</v>
      </c>
      <c r="Q3" s="4">
        <v>0</v>
      </c>
      <c r="R3" s="7">
        <v>44812</v>
      </c>
      <c r="S3" s="6">
        <v>44834</v>
      </c>
      <c r="T3" s="4" t="s">
        <v>34</v>
      </c>
      <c r="U3" s="4">
        <v>-818.1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44818</v>
      </c>
      <c r="G4" s="6">
        <v>44819</v>
      </c>
      <c r="H4" s="4">
        <v>1</v>
      </c>
      <c r="I4" s="4">
        <v>1</v>
      </c>
      <c r="J4" s="4">
        <v>1</v>
      </c>
      <c r="K4" s="4" t="s">
        <v>30</v>
      </c>
      <c r="L4" s="4">
        <v>299.97</v>
      </c>
      <c r="M4" s="4">
        <v>299.97</v>
      </c>
      <c r="N4" s="4" t="s">
        <v>40</v>
      </c>
      <c r="O4" s="4" t="s">
        <v>32</v>
      </c>
      <c r="P4" s="4" t="s">
        <v>33</v>
      </c>
      <c r="Q4" s="4">
        <v>0</v>
      </c>
      <c r="R4" s="7">
        <v>44815</v>
      </c>
      <c r="S4" s="6">
        <v>44834</v>
      </c>
      <c r="T4" s="4" t="s">
        <v>34</v>
      </c>
      <c r="U4" s="4">
        <v>299.97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44818</v>
      </c>
      <c r="G5" s="6">
        <v>44819</v>
      </c>
      <c r="H5" s="4">
        <v>4</v>
      </c>
      <c r="I5" s="4">
        <v>1</v>
      </c>
      <c r="J5" s="4">
        <v>4</v>
      </c>
      <c r="K5" s="4" t="s">
        <v>30</v>
      </c>
      <c r="L5" s="4">
        <v>1073.04</v>
      </c>
      <c r="M5" s="4">
        <v>1073.04</v>
      </c>
      <c r="N5" s="4" t="s">
        <v>44</v>
      </c>
      <c r="O5" s="4" t="s">
        <v>32</v>
      </c>
      <c r="P5" s="4" t="s">
        <v>33</v>
      </c>
      <c r="Q5" s="4">
        <v>0</v>
      </c>
      <c r="R5" s="7">
        <v>44816</v>
      </c>
      <c r="S5" s="6">
        <v>44834</v>
      </c>
      <c r="T5" s="4" t="s">
        <v>34</v>
      </c>
      <c r="U5" s="4">
        <v>1073.04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42</v>
      </c>
      <c r="E6" s="4" t="s">
        <v>46</v>
      </c>
      <c r="F6" s="6">
        <v>44818</v>
      </c>
      <c r="G6" s="6">
        <v>44819</v>
      </c>
      <c r="H6" s="4">
        <v>1</v>
      </c>
      <c r="I6" s="4">
        <v>1</v>
      </c>
      <c r="J6" s="4">
        <v>1</v>
      </c>
      <c r="K6" s="4" t="s">
        <v>30</v>
      </c>
      <c r="L6" s="4">
        <v>268.26</v>
      </c>
      <c r="M6" s="4">
        <v>268.26</v>
      </c>
      <c r="N6" s="4" t="s">
        <v>47</v>
      </c>
      <c r="O6" s="4" t="s">
        <v>32</v>
      </c>
      <c r="P6" s="4" t="s">
        <v>33</v>
      </c>
      <c r="Q6" s="4">
        <v>0</v>
      </c>
      <c r="R6" s="7">
        <v>44818</v>
      </c>
      <c r="S6" s="6">
        <v>44834</v>
      </c>
      <c r="T6" s="4" t="s">
        <v>34</v>
      </c>
      <c r="U6" s="4">
        <v>268.26</v>
      </c>
      <c r="V6" s="4">
        <v>0</v>
      </c>
      <c r="W6" s="4">
        <v>0</v>
      </c>
      <c r="X6" s="4" t="s">
        <v>35</v>
      </c>
      <c r="Y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2" sqref="A12:E15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hidden="1" spans="1:9">
      <c r="A2" s="5">
        <v>999218942475008</v>
      </c>
      <c r="B2" s="6">
        <v>44818</v>
      </c>
      <c r="C2" s="6">
        <v>44819</v>
      </c>
      <c r="D2" s="4">
        <v>0</v>
      </c>
      <c r="E2" s="4" t="str">
        <f>VLOOKUP(A2,HOP!A:L,12,0)</f>
        <v>0.00</v>
      </c>
      <c r="F2" s="4" t="str">
        <f>VLOOKUP(A2,HOP!A:C,3,0)</f>
        <v>2683635</v>
      </c>
      <c r="G2" s="4">
        <f>D2-E2</f>
        <v>0</v>
      </c>
      <c r="H2" s="4" t="str">
        <f>$H$1&amp;F2</f>
        <v>，2683635</v>
      </c>
      <c r="I2" s="4" t="str">
        <f>VLOOKUP(A2,HOP!A:U,21,0)</f>
        <v>直连</v>
      </c>
    </row>
    <row r="3" s="4" customFormat="1" spans="1:9">
      <c r="A3" s="5">
        <v>999218951807556</v>
      </c>
      <c r="B3" s="6">
        <v>44818</v>
      </c>
      <c r="C3" s="6">
        <v>44819</v>
      </c>
      <c r="D3" s="4">
        <v>299.97</v>
      </c>
      <c r="E3" s="4" t="str">
        <f>VLOOKUP(A3,HOP!A:L,12,0)</f>
        <v>299.97</v>
      </c>
      <c r="F3" s="4" t="str">
        <f>VLOOKUP(A3,HOP!A:C,3,0)</f>
        <v>2688026</v>
      </c>
      <c r="G3" s="4">
        <f>D3-E3</f>
        <v>0</v>
      </c>
      <c r="H3" s="4" t="str">
        <f>$H$1&amp;F3</f>
        <v>，2688026</v>
      </c>
      <c r="I3" s="4" t="str">
        <f>VLOOKUP(A3,HOP!A:U,21,0)</f>
        <v>直连</v>
      </c>
    </row>
    <row r="4" s="4" customFormat="1" spans="1:9">
      <c r="A4" s="5">
        <v>999218953313030</v>
      </c>
      <c r="B4" s="6">
        <v>44818</v>
      </c>
      <c r="C4" s="6">
        <v>44819</v>
      </c>
      <c r="D4" s="4">
        <v>1073.04</v>
      </c>
      <c r="E4" s="4" t="str">
        <f>VLOOKUP(A4,HOP!A:L,12,0)</f>
        <v>1073.04</v>
      </c>
      <c r="F4" s="4" t="str">
        <f>VLOOKUP(A4,HOP!A:C,3,0)</f>
        <v>2688801</v>
      </c>
      <c r="G4" s="4">
        <f>D4-E4</f>
        <v>0</v>
      </c>
      <c r="H4" s="4" t="str">
        <f>$H$1&amp;F4</f>
        <v>，2688801</v>
      </c>
      <c r="I4" s="4" t="str">
        <f>VLOOKUP(A4,HOP!A:U,21,0)</f>
        <v>直采</v>
      </c>
    </row>
    <row r="5" s="4" customFormat="1" spans="1:9">
      <c r="A5" s="5">
        <v>999218958804014</v>
      </c>
      <c r="B5" s="6">
        <v>44818</v>
      </c>
      <c r="C5" s="6">
        <v>44819</v>
      </c>
      <c r="D5" s="4">
        <v>268.26</v>
      </c>
      <c r="E5" s="4" t="str">
        <f>VLOOKUP(A5,HOP!A:L,12,0)</f>
        <v>268.26</v>
      </c>
      <c r="F5" s="4" t="str">
        <f>VLOOKUP(A5,HOP!A:C,3,0)</f>
        <v>2691230</v>
      </c>
      <c r="G5" s="4">
        <f>D5-E5</f>
        <v>0</v>
      </c>
      <c r="H5" s="4" t="str">
        <f>$H$1&amp;F5</f>
        <v>，2691230</v>
      </c>
      <c r="I5" s="4" t="str">
        <f>VLOOKUP(A5,HOP!A:U,21,0)</f>
        <v>直采</v>
      </c>
    </row>
    <row r="7" spans="4:4">
      <c r="D7" s="4">
        <f>SUM(D2:D6)</f>
        <v>1641.27</v>
      </c>
    </row>
    <row r="12" spans="1:5">
      <c r="A12" s="4" t="s">
        <v>49</v>
      </c>
      <c r="D12" s="4">
        <v>1341.3</v>
      </c>
      <c r="E12" s="4">
        <v>1480.92</v>
      </c>
    </row>
    <row r="13" spans="1:5">
      <c r="A13" s="4" t="s">
        <v>50</v>
      </c>
      <c r="D13" s="4">
        <v>299.97</v>
      </c>
      <c r="E13" s="4">
        <v>331.19</v>
      </c>
    </row>
    <row r="14" spans="1:5">
      <c r="A14" s="4" t="s">
        <v>51</v>
      </c>
      <c r="D14" s="4">
        <f>SUBTOTAL(9,D12:D13)</f>
        <v>1641.27</v>
      </c>
      <c r="E14" s="4">
        <f>SUBTOTAL(9,E12:E13)</f>
        <v>1812.11</v>
      </c>
    </row>
    <row r="15" spans="1:1">
      <c r="A15" s="4" t="s">
        <v>52</v>
      </c>
    </row>
  </sheetData>
  <autoFilter ref="A1:XFD15">
    <filterColumn colId="3">
      <filters blank="1">
        <filter val="1341.3"/>
        <filter val="1073.04"/>
        <filter val="268.26"/>
        <filter val="299.97"/>
        <filter val="1641.2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  <c r="V1" s="2" t="s">
        <v>71</v>
      </c>
    </row>
    <row r="2" s="1" customFormat="1" spans="1:22">
      <c r="A2" s="3">
        <v>999218958804014</v>
      </c>
      <c r="B2" s="1" t="s">
        <v>72</v>
      </c>
      <c r="C2" s="1" t="s">
        <v>73</v>
      </c>
      <c r="D2" s="1" t="s">
        <v>74</v>
      </c>
      <c r="E2" s="1" t="s">
        <v>47</v>
      </c>
      <c r="F2" s="1" t="s">
        <v>72</v>
      </c>
      <c r="G2" s="1" t="s">
        <v>75</v>
      </c>
      <c r="H2" s="1" t="s">
        <v>76</v>
      </c>
      <c r="I2" s="1" t="s">
        <v>77</v>
      </c>
      <c r="J2" s="1" t="s">
        <v>78</v>
      </c>
      <c r="K2" s="1" t="s">
        <v>77</v>
      </c>
      <c r="L2" s="1" t="s">
        <v>77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 t="s">
        <v>86</v>
      </c>
      <c r="V2" s="1" t="s">
        <v>87</v>
      </c>
    </row>
    <row r="3" s="1" customFormat="1" spans="1:22">
      <c r="A3" s="3">
        <v>999218953313030</v>
      </c>
      <c r="B3" s="1" t="s">
        <v>88</v>
      </c>
      <c r="C3" s="1" t="s">
        <v>89</v>
      </c>
      <c r="D3" s="1" t="s">
        <v>74</v>
      </c>
      <c r="E3" s="1" t="s">
        <v>44</v>
      </c>
      <c r="F3" s="1" t="s">
        <v>72</v>
      </c>
      <c r="G3" s="1" t="s">
        <v>75</v>
      </c>
      <c r="H3" s="1" t="s">
        <v>76</v>
      </c>
      <c r="I3" s="1" t="s">
        <v>90</v>
      </c>
      <c r="J3" s="1" t="s">
        <v>78</v>
      </c>
      <c r="K3" s="1" t="s">
        <v>90</v>
      </c>
      <c r="L3" s="1" t="s">
        <v>90</v>
      </c>
      <c r="M3" s="1" t="s">
        <v>79</v>
      </c>
      <c r="N3" s="1" t="s">
        <v>79</v>
      </c>
      <c r="O3" s="1" t="s">
        <v>80</v>
      </c>
      <c r="P3" s="1" t="s">
        <v>81</v>
      </c>
      <c r="Q3" s="1" t="s">
        <v>82</v>
      </c>
      <c r="R3" s="1" t="s">
        <v>91</v>
      </c>
      <c r="S3" s="1" t="s">
        <v>84</v>
      </c>
      <c r="T3" s="1" t="s">
        <v>85</v>
      </c>
      <c r="U3" s="1" t="s">
        <v>86</v>
      </c>
      <c r="V3" s="1" t="s">
        <v>87</v>
      </c>
    </row>
    <row r="4" s="1" customFormat="1" spans="1:22">
      <c r="A4" s="3">
        <v>999218951807556</v>
      </c>
      <c r="B4" s="1" t="s">
        <v>92</v>
      </c>
      <c r="C4" s="1" t="s">
        <v>93</v>
      </c>
      <c r="D4" s="1" t="s">
        <v>94</v>
      </c>
      <c r="E4" s="1" t="s">
        <v>40</v>
      </c>
      <c r="F4" s="1" t="s">
        <v>72</v>
      </c>
      <c r="G4" s="1" t="s">
        <v>75</v>
      </c>
      <c r="H4" s="1" t="s">
        <v>76</v>
      </c>
      <c r="I4" s="1" t="s">
        <v>95</v>
      </c>
      <c r="J4" s="1" t="s">
        <v>78</v>
      </c>
      <c r="K4" s="1" t="s">
        <v>95</v>
      </c>
      <c r="L4" s="1" t="s">
        <v>95</v>
      </c>
      <c r="M4" s="1" t="s">
        <v>79</v>
      </c>
      <c r="N4" s="1" t="s">
        <v>79</v>
      </c>
      <c r="O4" s="1" t="s">
        <v>80</v>
      </c>
      <c r="P4" s="1" t="s">
        <v>81</v>
      </c>
      <c r="Q4" s="1" t="s">
        <v>82</v>
      </c>
      <c r="R4" s="1" t="s">
        <v>96</v>
      </c>
      <c r="S4" s="1" t="s">
        <v>84</v>
      </c>
      <c r="T4" s="1" t="s">
        <v>85</v>
      </c>
      <c r="U4" s="1" t="s">
        <v>97</v>
      </c>
      <c r="V4" s="1" t="s">
        <v>87</v>
      </c>
    </row>
    <row r="5" s="1" customFormat="1" spans="1:22">
      <c r="A5" s="3">
        <v>999218942475008</v>
      </c>
      <c r="B5" s="1" t="s">
        <v>98</v>
      </c>
      <c r="C5" s="1" t="s">
        <v>99</v>
      </c>
      <c r="D5" s="1" t="s">
        <v>100</v>
      </c>
      <c r="E5" s="1" t="s">
        <v>31</v>
      </c>
      <c r="F5" s="1" t="s">
        <v>72</v>
      </c>
      <c r="G5" s="1" t="s">
        <v>75</v>
      </c>
      <c r="H5" s="1" t="s">
        <v>76</v>
      </c>
      <c r="I5" s="1" t="s">
        <v>80</v>
      </c>
      <c r="J5" s="1" t="s">
        <v>78</v>
      </c>
      <c r="K5" s="1" t="s">
        <v>80</v>
      </c>
      <c r="L5" s="1" t="s">
        <v>80</v>
      </c>
      <c r="M5" s="1" t="s">
        <v>79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101</v>
      </c>
      <c r="S5" s="1" t="s">
        <v>84</v>
      </c>
      <c r="T5" s="1" t="s">
        <v>85</v>
      </c>
      <c r="U5" s="1" t="s">
        <v>97</v>
      </c>
      <c r="V5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2022-09-30T01:02:52Z</dcterms:created>
  <dcterms:modified xsi:type="dcterms:W3CDTF">2022-09-30T01:12:59Z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AF2B2C07FF1A4B039771D804DF18E1FE</vt:lpwstr>
  </property>
  <property fmtid="{D5CDD505-2E9C-101B-9397-08002B2CF9AE}" pid="3" name="KSOProductBuildVer">
    <vt:lpwstr>2052-11.1.0.12358</vt:lpwstr>
  </property>
</Properties>
</file>