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44525"/>
</workbook>
</file>

<file path=xl/sharedStrings.xml><?xml version="1.0" encoding="utf-8"?>
<sst xmlns="http://schemas.openxmlformats.org/spreadsheetml/2006/main" count="796" uniqueCount="241">
  <si>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</si>
  <si>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</si>
  <si>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</si>
  <si>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</si>
  <si>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</si>
  <si>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</si>
  <si>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</si>
  <si>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</si>
  <si>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</si>
  <si>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</si>
  <si>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</si>
  <si>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</si>
  <si>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</si>
  <si>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</si>
  <si>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</si>
  <si>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</si>
  <si>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</si>
  <si>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</si>
  <si>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</si>
  <si>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</si>
  <si>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</si>
  <si>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</si>
  <si>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</si>
  <si>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</si>
  <si>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</si>
  <si>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21137241003	</t>
  </si>
  <si>
    <t>Ctrip</t>
  </si>
  <si>
    <t>正常</t>
  </si>
  <si>
    <t>[西安]西安高铁北站亚朵酒店(85216044)</t>
  </si>
  <si>
    <t>高级双床房&lt;双人入住&gt;&lt;内宾&gt;&lt;预付&gt;&lt;单早&gt;</t>
  </si>
  <si>
    <t>CNY</t>
  </si>
  <si>
    <t>苏鹏</t>
  </si>
  <si>
    <t>CA11323220930CNY</t>
  </si>
  <si>
    <t>未提现</t>
  </si>
  <si>
    <t>携程开票</t>
  </si>
  <si>
    <t xml:space="preserve">	</t>
  </si>
  <si>
    <t xml:space="preserve">21146538049	</t>
  </si>
  <si>
    <t>[胶州]青岛胶州亚朵酒店(65111972)</t>
  </si>
  <si>
    <t>高级大床房&lt;双人入住&gt;&lt;内宾&gt;&lt;预付&gt;&lt;单早&gt;</t>
  </si>
  <si>
    <t>龚初添</t>
  </si>
  <si>
    <t xml:space="preserve">21146397352	</t>
  </si>
  <si>
    <t>[溧阳]城市便捷酒店(常州溧阳码头街店)(78098076)</t>
  </si>
  <si>
    <t>标准双床房&lt;双人入住&gt;&lt;内宾&gt;&lt;预付&gt;&lt;无早&gt;</t>
  </si>
  <si>
    <t>何先文</t>
  </si>
  <si>
    <t xml:space="preserve">21148659488	</t>
  </si>
  <si>
    <t>[武汉]宜尚酒店(武汉盘龙城万达天纵城店)(77412639)</t>
  </si>
  <si>
    <t>高级大床房&lt;双人入住&gt;&lt;内宾&gt;&lt;预付&gt;&lt;无早&gt;</t>
  </si>
  <si>
    <t>曹为</t>
  </si>
  <si>
    <t xml:space="preserve">2708762	</t>
  </si>
  <si>
    <t xml:space="preserve">21180028326	</t>
  </si>
  <si>
    <t>[成都]成都文殊坊亚朵酒店(89919820)</t>
  </si>
  <si>
    <t>陈海黎</t>
  </si>
  <si>
    <t xml:space="preserve">21181533267	</t>
  </si>
  <si>
    <t>[西安]西安西京医院康复路地铁站亚朵酒店(85216221)</t>
  </si>
  <si>
    <t>雅致大床房&lt;双人入住&gt;&lt;内宾&gt;&lt;预付&gt;&lt;单早&gt;</t>
  </si>
  <si>
    <t>马勇</t>
  </si>
  <si>
    <t xml:space="preserve">2709713	</t>
  </si>
  <si>
    <t xml:space="preserve">21185298591	</t>
  </si>
  <si>
    <t>[广州]宜尚酒店(广州嘉禾望岗地铁站店)(72839784)</t>
  </si>
  <si>
    <t>宜悦大床房&lt;双人入住&gt;&lt;内宾&gt;&lt;预付&gt;&lt;无早&gt;</t>
  </si>
  <si>
    <t>李维杰</t>
  </si>
  <si>
    <t xml:space="preserve">21186000997	</t>
  </si>
  <si>
    <t>[吉林市]吉林市政府亚朵酒店(65109060)</t>
  </si>
  <si>
    <t>李铨</t>
  </si>
  <si>
    <t xml:space="preserve">999221186688071	</t>
  </si>
  <si>
    <t>[蚌埠]城市便捷酒店(蚌埠火车站解放路店)(77382487)</t>
  </si>
  <si>
    <t>商务大床房&lt;双人入住&gt;&lt;内宾&gt;&lt;预付&gt;&lt;双早&gt;</t>
  </si>
  <si>
    <t>范琳琳</t>
  </si>
  <si>
    <t xml:space="preserve">2709910	</t>
  </si>
  <si>
    <t xml:space="preserve">999221188128908	</t>
  </si>
  <si>
    <t>[盐城]盐城经济技术开发区亚朵酒店(89920143)</t>
  </si>
  <si>
    <t>行政大床房&lt;双人入住&gt;&lt;内宾&gt;&lt;预付&gt;&lt;单早&gt;</t>
  </si>
  <si>
    <t>孙浩</t>
  </si>
  <si>
    <t xml:space="preserve">21188319848	</t>
  </si>
  <si>
    <t>[珠海]柏曼酒店(珠海拱北口岸富华里轻轨店)(71584587)</t>
  </si>
  <si>
    <t>行政大床房&lt;双人入住&gt;&lt;内宾&gt;&lt;预付&gt;&lt;双早&gt;</t>
  </si>
  <si>
    <t>王瑜赞</t>
  </si>
  <si>
    <t xml:space="preserve">21189959989	</t>
  </si>
  <si>
    <t>[西林]城市便捷酒店(百色西林时代广场店)(71589705)</t>
  </si>
  <si>
    <t>商务大床房&lt;双人入住&gt;&lt;内宾&gt;&lt;预付&gt;&lt;无早&gt;</t>
  </si>
  <si>
    <t>赵瑛</t>
  </si>
  <si>
    <t xml:space="preserve">2710054	</t>
  </si>
  <si>
    <t xml:space="preserve">21190238284	</t>
  </si>
  <si>
    <t>[怀化]宜尚酒店(怀化隆平国际店)(71582330)</t>
  </si>
  <si>
    <t>标准双床房&lt;双人入住&gt;&lt;内宾&gt;&lt;预付&gt;&lt;双早&gt;</t>
  </si>
  <si>
    <t>仝德飞</t>
  </si>
  <si>
    <t>取消</t>
  </si>
  <si>
    <t xml:space="preserve">21192786796	</t>
  </si>
  <si>
    <t>[济南]济南东站工业北路亚朵酒店(89920253)</t>
  </si>
  <si>
    <t>巩锐</t>
  </si>
  <si>
    <t xml:space="preserve">2710211	</t>
  </si>
  <si>
    <t xml:space="preserve">21192903482	</t>
  </si>
  <si>
    <t>[苏州]苏州新区木渎大运城亚朵酒店(65111752)</t>
  </si>
  <si>
    <t>凌天华</t>
  </si>
  <si>
    <t xml:space="preserve">21194244803	</t>
  </si>
  <si>
    <t>[广州]城市便捷酒店(广州南方医院同和地铁站店)(72829667)</t>
  </si>
  <si>
    <t>商务双床房&lt;双人入住&gt;&lt;内宾&gt;&lt;预付&gt;&lt;无早&gt;</t>
  </si>
  <si>
    <t>赵培培</t>
  </si>
  <si>
    <t xml:space="preserve">2710329	</t>
  </si>
  <si>
    <t xml:space="preserve">999221195419854	</t>
  </si>
  <si>
    <t>[中山]城市便捷连锁酒店(中山小榄新都汇体育馆店)(71584856)</t>
  </si>
  <si>
    <t>柯敏金</t>
  </si>
  <si>
    <t xml:space="preserve">21195784815	</t>
  </si>
  <si>
    <t>邹勇</t>
  </si>
  <si>
    <t xml:space="preserve">21195842099	</t>
  </si>
  <si>
    <t>[苏州]苏州火车站北广场博乐诗亚朵酒店(89920919)</t>
  </si>
  <si>
    <t>冯波,季辉</t>
  </si>
  <si>
    <t xml:space="preserve">21199538317	</t>
  </si>
  <si>
    <t>[河池]城市便捷酒店(河池城西大道店)(71589945)</t>
  </si>
  <si>
    <t>标准大床房&lt;双人入住&gt;&lt;内宾&gt;&lt;预付&gt;&lt;无早&gt;</t>
  </si>
  <si>
    <t>周辉辉</t>
  </si>
  <si>
    <t xml:space="preserve">21199766364	</t>
  </si>
  <si>
    <t>[武汉]城市便捷酒店(武汉常青花园永旺店)(71580536)</t>
  </si>
  <si>
    <t>刘希盼,程希越</t>
  </si>
  <si>
    <t xml:space="preserve">2710837	</t>
  </si>
  <si>
    <t xml:space="preserve">21200010780	</t>
  </si>
  <si>
    <t>黎林松</t>
  </si>
  <si>
    <t xml:space="preserve">21200507243	</t>
  </si>
  <si>
    <t>[武汉]城市便捷酒店(武汉王家湾龙阳村地铁站店)(71580321)</t>
  </si>
  <si>
    <t>商务双床房&lt;双人入住&gt;&lt;内宾&gt;&lt;预付&gt;&lt;双早&gt;</t>
  </si>
  <si>
    <t>李建元</t>
  </si>
  <si>
    <t xml:space="preserve">2710933	</t>
  </si>
  <si>
    <t>，</t>
  </si>
  <si>
    <t>A220930093926481</t>
  </si>
  <si>
    <t>CNY / HKD 当前参考汇率: 1.104089601</t>
  </si>
  <si>
    <t>总计：6551.38 CNY/
7233.31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</si>
  <si>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</si>
  <si>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</si>
  <si>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</si>
  <si>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</si>
  <si>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</si>
  <si>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</si>
  <si>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</si>
  <si>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</si>
  <si>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</si>
  <si>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</si>
  <si>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</si>
  <si>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</si>
  <si>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</si>
  <si>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</si>
  <si>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</si>
  <si>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</si>
  <si>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</si>
  <si>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</si>
  <si>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</si>
  <si>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2022-09-26</t>
  </si>
  <si>
    <t>2710933</t>
  </si>
  <si>
    <t>城市便捷酒店(武汉王家湾龙阳村地铁站店)</t>
  </si>
  <si>
    <t>2022-09-27</t>
  </si>
  <si>
    <t>退房日月结</t>
  </si>
  <si>
    <t>234.72</t>
  </si>
  <si>
    <t>RMB</t>
  </si>
  <si>
    <t>0</t>
  </si>
  <si>
    <t>0.00</t>
  </si>
  <si>
    <t>携程汇智国内直连</t>
  </si>
  <si>
    <t>1861</t>
  </si>
  <si>
    <t>2022-09-26 23:02:43</t>
  </si>
  <si>
    <t>否</t>
  </si>
  <si>
    <t>汇智国际旅游发展有限公司</t>
  </si>
  <si>
    <t>直连</t>
  </si>
  <si>
    <t>中国</t>
  </si>
  <si>
    <t>2710878</t>
  </si>
  <si>
    <t>城市便捷酒店(百色西林时代广场店)</t>
  </si>
  <si>
    <t>193.72</t>
  </si>
  <si>
    <t>2022-09-26 22:27:02</t>
  </si>
  <si>
    <t>2710805</t>
  </si>
  <si>
    <t>城市便捷酒店(河池城西大道店)</t>
  </si>
  <si>
    <t>168.10</t>
  </si>
  <si>
    <t>2022-09-26 21:54:43</t>
  </si>
  <si>
    <t>2710466</t>
  </si>
  <si>
    <t>苏州火车站北广场博乐诗亚朵酒店</t>
  </si>
  <si>
    <t>744.40</t>
  </si>
  <si>
    <t>2022-09-26 18:29:08</t>
  </si>
  <si>
    <t>2710458</t>
  </si>
  <si>
    <t>西安西京医院康复路地铁站亚朵酒店</t>
  </si>
  <si>
    <t>296.02</t>
  </si>
  <si>
    <t>2022-09-26 18:25:37</t>
  </si>
  <si>
    <t>2710427</t>
  </si>
  <si>
    <t>城市便捷连锁酒店(中山小榄新都汇体育馆店)</t>
  </si>
  <si>
    <t>161.95</t>
  </si>
  <si>
    <t>2022-09-26 18:05:34</t>
  </si>
  <si>
    <t>2710329</t>
  </si>
  <si>
    <t>城市便捷酒店(广州南方医院同和地铁站店)</t>
  </si>
  <si>
    <t>198.85</t>
  </si>
  <si>
    <t>2022-09-26 17:01:46</t>
  </si>
  <si>
    <t>2710224</t>
  </si>
  <si>
    <t>苏州新区大运城亚朵酒店</t>
  </si>
  <si>
    <t>347.13</t>
  </si>
  <si>
    <t>2022-09-26 15:50:38</t>
  </si>
  <si>
    <t>2710211</t>
  </si>
  <si>
    <t>济南高铁东站亚朵酒店</t>
  </si>
  <si>
    <t>279.63</t>
  </si>
  <si>
    <t>2022-09-26 15:44:19</t>
  </si>
  <si>
    <t>2710067</t>
  </si>
  <si>
    <t>宜尚酒店(怀化隆平国际店)</t>
  </si>
  <si>
    <t>219.35</t>
  </si>
  <si>
    <t>2022-09-26 13:52:14</t>
  </si>
  <si>
    <t>2709984</t>
  </si>
  <si>
    <t>柏曼酒店(珠海拱北口岸富华里轻轨店)</t>
  </si>
  <si>
    <t>175.28</t>
  </si>
  <si>
    <t>2022-09-26 12:46:25</t>
  </si>
  <si>
    <t>2709965</t>
  </si>
  <si>
    <t>盐城经济技术开发区亚朵酒店</t>
  </si>
  <si>
    <t>328.15</t>
  </si>
  <si>
    <t>2022-09-26 12:33:29</t>
  </si>
  <si>
    <t>2709910</t>
  </si>
  <si>
    <t>城市便捷酒店（蚌埠解放路店）</t>
  </si>
  <si>
    <t>160.92</t>
  </si>
  <si>
    <t>2022-09-26 11:53:11</t>
  </si>
  <si>
    <t>2709870</t>
  </si>
  <si>
    <t>吉林市政府亚朵酒店</t>
  </si>
  <si>
    <t>303.20</t>
  </si>
  <si>
    <t>2022-09-26 11:34:26</t>
  </si>
  <si>
    <t>2709840</t>
  </si>
  <si>
    <t>宜尚酒店(广州嘉禾望岗地铁站店)</t>
  </si>
  <si>
    <t>299.30</t>
  </si>
  <si>
    <t>2022-09-26 11:14:57</t>
  </si>
  <si>
    <t>2709713</t>
  </si>
  <si>
    <t>269.62</t>
  </si>
  <si>
    <t>2022-09-26 09:41:27</t>
  </si>
  <si>
    <t>2022-09-25</t>
  </si>
  <si>
    <t>2709313</t>
  </si>
  <si>
    <t>成都文殊坊亚朵酒店</t>
  </si>
  <si>
    <t>2022-09-25 23:34:17</t>
  </si>
  <si>
    <t>2708762</t>
  </si>
  <si>
    <t>宜尚酒店(武汉汉口北天纵城店)</t>
  </si>
  <si>
    <t>229.60</t>
  </si>
  <si>
    <t>2022-09-25 17:09:09</t>
  </si>
  <si>
    <t>2708352</t>
  </si>
  <si>
    <t>城市便捷酒店(常州溧阳码头街店)</t>
  </si>
  <si>
    <t>291.10</t>
  </si>
  <si>
    <t>2022-09-25 12:26:54</t>
  </si>
  <si>
    <t>2708345</t>
  </si>
  <si>
    <t>胶州亚朵酒店</t>
  </si>
  <si>
    <t>285.93</t>
  </si>
  <si>
    <t>2022-09-25 12:21:10</t>
  </si>
  <si>
    <t>2022-09-24</t>
  </si>
  <si>
    <t>2706450</t>
  </si>
  <si>
    <t>西安高铁北站亚朵酒店</t>
  </si>
  <si>
    <t>1036.26</t>
  </si>
  <si>
    <t>2022-09-24 09:34:58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</si>
</sst>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13</xdr:col>
      <xdr:colOff>276225</xdr:colOff>
      <xdr:row>72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96774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44828</v>
      </c>
      <c r="G2" s="6">
        <v>44831</v>
      </c>
      <c r="H2" s="4">
        <v>1</v>
      </c>
      <c r="I2" s="4">
        <v>3</v>
      </c>
      <c r="J2" s="4">
        <v>3</v>
      </c>
      <c r="K2" s="4" t="s">
        <v>30</v>
      </c>
      <c r="L2" s="4">
        <v>1036.26</v>
      </c>
      <c r="M2" s="4">
        <v>1036.26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44828</v>
      </c>
      <c r="S2" s="6">
        <v>44834</v>
      </c>
      <c r="T2" s="4" t="s">
        <v>34</v>
      </c>
      <c r="U2" s="4">
        <v>1036.26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44830</v>
      </c>
      <c r="G3" s="6">
        <v>44831</v>
      </c>
      <c r="H3" s="4">
        <v>1</v>
      </c>
      <c r="I3" s="4">
        <v>1</v>
      </c>
      <c r="J3" s="4">
        <v>1</v>
      </c>
      <c r="K3" s="4" t="s">
        <v>30</v>
      </c>
      <c r="L3" s="4">
        <v>285.93</v>
      </c>
      <c r="M3" s="4">
        <v>285.93</v>
      </c>
      <c r="N3" s="4" t="s">
        <v>39</v>
      </c>
      <c r="O3" s="4" t="s">
        <v>32</v>
      </c>
      <c r="P3" s="4" t="s">
        <v>33</v>
      </c>
      <c r="Q3" s="4">
        <v>0</v>
      </c>
      <c r="R3" s="7">
        <v>44829</v>
      </c>
      <c r="S3" s="6">
        <v>44834</v>
      </c>
      <c r="T3" s="4" t="s">
        <v>34</v>
      </c>
      <c r="U3" s="4">
        <v>285.93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44829</v>
      </c>
      <c r="G4" s="6">
        <v>44831</v>
      </c>
      <c r="H4" s="4">
        <v>1</v>
      </c>
      <c r="I4" s="4">
        <v>2</v>
      </c>
      <c r="J4" s="4">
        <v>2</v>
      </c>
      <c r="K4" s="4" t="s">
        <v>30</v>
      </c>
      <c r="L4" s="4">
        <v>291.1</v>
      </c>
      <c r="M4" s="4">
        <v>291.1</v>
      </c>
      <c r="N4" s="4" t="s">
        <v>43</v>
      </c>
      <c r="O4" s="4" t="s">
        <v>32</v>
      </c>
      <c r="P4" s="4" t="s">
        <v>33</v>
      </c>
      <c r="Q4" s="4">
        <v>0</v>
      </c>
      <c r="R4" s="7">
        <v>44829</v>
      </c>
      <c r="S4" s="6">
        <v>44834</v>
      </c>
      <c r="T4" s="4" t="s">
        <v>34</v>
      </c>
      <c r="U4" s="4">
        <v>291.1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44830</v>
      </c>
      <c r="G5" s="6">
        <v>44831</v>
      </c>
      <c r="H5" s="4">
        <v>1</v>
      </c>
      <c r="I5" s="4">
        <v>1</v>
      </c>
      <c r="J5" s="4">
        <v>1</v>
      </c>
      <c r="K5" s="4" t="s">
        <v>30</v>
      </c>
      <c r="L5" s="4">
        <v>229.6</v>
      </c>
      <c r="M5" s="4">
        <v>229.6</v>
      </c>
      <c r="N5" s="4" t="s">
        <v>47</v>
      </c>
      <c r="O5" s="4" t="s">
        <v>32</v>
      </c>
      <c r="P5" s="4" t="s">
        <v>33</v>
      </c>
      <c r="Q5" s="4">
        <v>0</v>
      </c>
      <c r="R5" s="7">
        <v>44829</v>
      </c>
      <c r="S5" s="6">
        <v>44834</v>
      </c>
      <c r="T5" s="4" t="s">
        <v>34</v>
      </c>
      <c r="U5" s="4">
        <v>229.6</v>
      </c>
      <c r="V5" s="4">
        <v>0</v>
      </c>
      <c r="W5" s="4">
        <v>0</v>
      </c>
      <c r="X5" s="4" t="s">
        <v>48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38</v>
      </c>
      <c r="F6" s="6">
        <v>44830</v>
      </c>
      <c r="G6" s="6">
        <v>44831</v>
      </c>
      <c r="H6" s="4">
        <v>1</v>
      </c>
      <c r="I6" s="4">
        <v>1</v>
      </c>
      <c r="J6" s="4">
        <v>1</v>
      </c>
      <c r="K6" s="4" t="s">
        <v>30</v>
      </c>
      <c r="L6" s="4">
        <v>328.15</v>
      </c>
      <c r="M6" s="4">
        <v>328.15</v>
      </c>
      <c r="N6" s="4" t="s">
        <v>51</v>
      </c>
      <c r="O6" s="4" t="s">
        <v>32</v>
      </c>
      <c r="P6" s="4" t="s">
        <v>33</v>
      </c>
      <c r="Q6" s="4">
        <v>0</v>
      </c>
      <c r="R6" s="7">
        <v>44829</v>
      </c>
      <c r="S6" s="6">
        <v>44834</v>
      </c>
      <c r="T6" s="4" t="s">
        <v>34</v>
      </c>
      <c r="U6" s="4">
        <v>328.15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44830</v>
      </c>
      <c r="G7" s="6">
        <v>44831</v>
      </c>
      <c r="H7" s="4">
        <v>1</v>
      </c>
      <c r="I7" s="4">
        <v>1</v>
      </c>
      <c r="J7" s="4">
        <v>1</v>
      </c>
      <c r="K7" s="4" t="s">
        <v>30</v>
      </c>
      <c r="L7" s="4">
        <v>269.62</v>
      </c>
      <c r="M7" s="4">
        <v>269.62</v>
      </c>
      <c r="N7" s="4" t="s">
        <v>55</v>
      </c>
      <c r="O7" s="4" t="s">
        <v>32</v>
      </c>
      <c r="P7" s="4" t="s">
        <v>33</v>
      </c>
      <c r="Q7" s="4">
        <v>0</v>
      </c>
      <c r="R7" s="7">
        <v>44830</v>
      </c>
      <c r="S7" s="6">
        <v>44834</v>
      </c>
      <c r="T7" s="4" t="s">
        <v>34</v>
      </c>
      <c r="U7" s="4">
        <v>269.62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44830</v>
      </c>
      <c r="G8" s="6">
        <v>44831</v>
      </c>
      <c r="H8" s="4">
        <v>1</v>
      </c>
      <c r="I8" s="4">
        <v>1</v>
      </c>
      <c r="J8" s="4">
        <v>1</v>
      </c>
      <c r="K8" s="4" t="s">
        <v>30</v>
      </c>
      <c r="L8" s="4">
        <v>299.3</v>
      </c>
      <c r="M8" s="4">
        <v>299.3</v>
      </c>
      <c r="N8" s="4" t="s">
        <v>60</v>
      </c>
      <c r="O8" s="4" t="s">
        <v>32</v>
      </c>
      <c r="P8" s="4" t="s">
        <v>33</v>
      </c>
      <c r="Q8" s="4">
        <v>0</v>
      </c>
      <c r="R8" s="7">
        <v>44830</v>
      </c>
      <c r="S8" s="6">
        <v>44834</v>
      </c>
      <c r="T8" s="4" t="s">
        <v>34</v>
      </c>
      <c r="U8" s="4">
        <v>299.3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54</v>
      </c>
      <c r="F9" s="6">
        <v>44830</v>
      </c>
      <c r="G9" s="6">
        <v>44831</v>
      </c>
      <c r="H9" s="4">
        <v>1</v>
      </c>
      <c r="I9" s="4">
        <v>1</v>
      </c>
      <c r="J9" s="4">
        <v>1</v>
      </c>
      <c r="K9" s="4" t="s">
        <v>30</v>
      </c>
      <c r="L9" s="4">
        <v>303.2</v>
      </c>
      <c r="M9" s="4">
        <v>303.2</v>
      </c>
      <c r="N9" s="4" t="s">
        <v>63</v>
      </c>
      <c r="O9" s="4" t="s">
        <v>32</v>
      </c>
      <c r="P9" s="4" t="s">
        <v>33</v>
      </c>
      <c r="Q9" s="4">
        <v>0</v>
      </c>
      <c r="R9" s="7">
        <v>44830</v>
      </c>
      <c r="S9" s="6">
        <v>44834</v>
      </c>
      <c r="T9" s="4" t="s">
        <v>34</v>
      </c>
      <c r="U9" s="4">
        <v>303.2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44830</v>
      </c>
      <c r="G10" s="6">
        <v>44831</v>
      </c>
      <c r="H10" s="4">
        <v>1</v>
      </c>
      <c r="I10" s="4">
        <v>1</v>
      </c>
      <c r="J10" s="4">
        <v>1</v>
      </c>
      <c r="K10" s="4" t="s">
        <v>30</v>
      </c>
      <c r="L10" s="4">
        <v>160.92</v>
      </c>
      <c r="M10" s="4">
        <v>160.92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44830</v>
      </c>
      <c r="S10" s="6">
        <v>44834</v>
      </c>
      <c r="T10" s="4" t="s">
        <v>34</v>
      </c>
      <c r="U10" s="4">
        <v>160.92</v>
      </c>
      <c r="V10" s="4">
        <v>0</v>
      </c>
      <c r="W10" s="4">
        <v>0</v>
      </c>
      <c r="X10" s="4" t="s">
        <v>68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44830</v>
      </c>
      <c r="G11" s="6">
        <v>44831</v>
      </c>
      <c r="H11" s="4">
        <v>1</v>
      </c>
      <c r="I11" s="4">
        <v>1</v>
      </c>
      <c r="J11" s="4">
        <v>1</v>
      </c>
      <c r="K11" s="4" t="s">
        <v>30</v>
      </c>
      <c r="L11" s="4">
        <v>328.15</v>
      </c>
      <c r="M11" s="4">
        <v>328.15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44830</v>
      </c>
      <c r="S11" s="6">
        <v>44834</v>
      </c>
      <c r="T11" s="4" t="s">
        <v>34</v>
      </c>
      <c r="U11" s="4">
        <v>328.15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44830</v>
      </c>
      <c r="G12" s="6">
        <v>44831</v>
      </c>
      <c r="H12" s="4">
        <v>1</v>
      </c>
      <c r="I12" s="4">
        <v>1</v>
      </c>
      <c r="J12" s="4">
        <v>1</v>
      </c>
      <c r="K12" s="4" t="s">
        <v>30</v>
      </c>
      <c r="L12" s="4">
        <v>175.28</v>
      </c>
      <c r="M12" s="4">
        <v>175.28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44830</v>
      </c>
      <c r="S12" s="6">
        <v>44834</v>
      </c>
      <c r="T12" s="4" t="s">
        <v>34</v>
      </c>
      <c r="U12" s="4">
        <v>175.28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44830</v>
      </c>
      <c r="G13" s="6">
        <v>44831</v>
      </c>
      <c r="H13" s="4">
        <v>1</v>
      </c>
      <c r="I13" s="4">
        <v>1</v>
      </c>
      <c r="J13" s="4">
        <v>1</v>
      </c>
      <c r="K13" s="4" t="s">
        <v>30</v>
      </c>
      <c r="L13" s="4">
        <v>176.3</v>
      </c>
      <c r="M13" s="4">
        <v>176.3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44830</v>
      </c>
      <c r="S13" s="6">
        <v>44834</v>
      </c>
      <c r="T13" s="4" t="s">
        <v>34</v>
      </c>
      <c r="U13" s="4">
        <v>176.3</v>
      </c>
      <c r="V13" s="4">
        <v>0</v>
      </c>
      <c r="W13" s="4">
        <v>0</v>
      </c>
      <c r="X13" s="4" t="s">
        <v>81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44830</v>
      </c>
      <c r="G14" s="6">
        <v>44831</v>
      </c>
      <c r="H14" s="4">
        <v>1</v>
      </c>
      <c r="I14" s="4">
        <v>1</v>
      </c>
      <c r="J14" s="4">
        <v>1</v>
      </c>
      <c r="K14" s="4" t="s">
        <v>30</v>
      </c>
      <c r="L14" s="4">
        <v>219.35</v>
      </c>
      <c r="M14" s="4">
        <v>219.35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44830</v>
      </c>
      <c r="S14" s="6">
        <v>44834</v>
      </c>
      <c r="T14" s="4" t="s">
        <v>34</v>
      </c>
      <c r="U14" s="4">
        <v>219.35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77</v>
      </c>
      <c r="B15" s="4" t="s">
        <v>26</v>
      </c>
      <c r="C15" s="4" t="s">
        <v>86</v>
      </c>
      <c r="D15" s="4" t="s">
        <v>78</v>
      </c>
      <c r="E15" s="4" t="s">
        <v>79</v>
      </c>
      <c r="F15" s="6">
        <v>44830</v>
      </c>
      <c r="G15" s="6">
        <v>44831</v>
      </c>
      <c r="H15" s="4">
        <v>1</v>
      </c>
      <c r="I15" s="4">
        <v>1</v>
      </c>
      <c r="J15" s="4">
        <v>1</v>
      </c>
      <c r="K15" s="4" t="s">
        <v>30</v>
      </c>
      <c r="L15" s="4">
        <v>-176.3</v>
      </c>
      <c r="M15" s="4">
        <v>-176.3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44830</v>
      </c>
      <c r="S15" s="6">
        <v>44834</v>
      </c>
      <c r="T15" s="4" t="s">
        <v>34</v>
      </c>
      <c r="U15" s="4">
        <v>-176.3</v>
      </c>
      <c r="V15" s="4">
        <v>0</v>
      </c>
      <c r="W15" s="4">
        <v>0</v>
      </c>
      <c r="X15" s="4" t="s">
        <v>81</v>
      </c>
      <c r="Y15" s="4" t="s">
        <v>35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54</v>
      </c>
      <c r="F16" s="6">
        <v>44830</v>
      </c>
      <c r="G16" s="6">
        <v>44831</v>
      </c>
      <c r="H16" s="4">
        <v>1</v>
      </c>
      <c r="I16" s="4">
        <v>1</v>
      </c>
      <c r="J16" s="4">
        <v>1</v>
      </c>
      <c r="K16" s="4" t="s">
        <v>30</v>
      </c>
      <c r="L16" s="4">
        <v>279.63</v>
      </c>
      <c r="M16" s="4">
        <v>279.63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44830</v>
      </c>
      <c r="S16" s="6">
        <v>44834</v>
      </c>
      <c r="T16" s="4" t="s">
        <v>34</v>
      </c>
      <c r="U16" s="4">
        <v>279.63</v>
      </c>
      <c r="V16" s="4">
        <v>0</v>
      </c>
      <c r="W16" s="4">
        <v>0</v>
      </c>
      <c r="X16" s="4" t="s">
        <v>90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54</v>
      </c>
      <c r="F17" s="6">
        <v>44830</v>
      </c>
      <c r="G17" s="6">
        <v>44831</v>
      </c>
      <c r="H17" s="4">
        <v>1</v>
      </c>
      <c r="I17" s="4">
        <v>1</v>
      </c>
      <c r="J17" s="4">
        <v>1</v>
      </c>
      <c r="K17" s="4" t="s">
        <v>30</v>
      </c>
      <c r="L17" s="4">
        <v>347.13</v>
      </c>
      <c r="M17" s="4">
        <v>347.13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44830</v>
      </c>
      <c r="S17" s="6">
        <v>44834</v>
      </c>
      <c r="T17" s="4" t="s">
        <v>34</v>
      </c>
      <c r="U17" s="4">
        <v>347.13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44830</v>
      </c>
      <c r="G18" s="6">
        <v>44831</v>
      </c>
      <c r="H18" s="4">
        <v>1</v>
      </c>
      <c r="I18" s="4">
        <v>1</v>
      </c>
      <c r="J18" s="4">
        <v>1</v>
      </c>
      <c r="K18" s="4" t="s">
        <v>30</v>
      </c>
      <c r="L18" s="4">
        <v>198.85</v>
      </c>
      <c r="M18" s="4">
        <v>198.85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44830</v>
      </c>
      <c r="S18" s="6">
        <v>44834</v>
      </c>
      <c r="T18" s="4" t="s">
        <v>34</v>
      </c>
      <c r="U18" s="4">
        <v>198.85</v>
      </c>
      <c r="V18" s="4">
        <v>0</v>
      </c>
      <c r="W18" s="4">
        <v>0</v>
      </c>
      <c r="X18" s="4" t="s">
        <v>98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79</v>
      </c>
      <c r="F19" s="6">
        <v>44830</v>
      </c>
      <c r="G19" s="6">
        <v>44831</v>
      </c>
      <c r="H19" s="4">
        <v>1</v>
      </c>
      <c r="I19" s="4">
        <v>1</v>
      </c>
      <c r="J19" s="4">
        <v>1</v>
      </c>
      <c r="K19" s="4" t="s">
        <v>30</v>
      </c>
      <c r="L19" s="4">
        <v>161.95</v>
      </c>
      <c r="M19" s="4">
        <v>161.95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44830</v>
      </c>
      <c r="S19" s="6">
        <v>44834</v>
      </c>
      <c r="T19" s="4" t="s">
        <v>34</v>
      </c>
      <c r="U19" s="4">
        <v>161.95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53</v>
      </c>
      <c r="E20" s="4" t="s">
        <v>29</v>
      </c>
      <c r="F20" s="6">
        <v>44830</v>
      </c>
      <c r="G20" s="6">
        <v>44831</v>
      </c>
      <c r="H20" s="4">
        <v>1</v>
      </c>
      <c r="I20" s="4">
        <v>1</v>
      </c>
      <c r="J20" s="4">
        <v>1</v>
      </c>
      <c r="K20" s="4" t="s">
        <v>30</v>
      </c>
      <c r="L20" s="4">
        <v>296.02</v>
      </c>
      <c r="M20" s="4">
        <v>296.02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44830</v>
      </c>
      <c r="S20" s="6">
        <v>44834</v>
      </c>
      <c r="T20" s="4" t="s">
        <v>34</v>
      </c>
      <c r="U20" s="4">
        <v>296.02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38</v>
      </c>
      <c r="F21" s="6">
        <v>44830</v>
      </c>
      <c r="G21" s="6">
        <v>44831</v>
      </c>
      <c r="H21" s="4">
        <v>2</v>
      </c>
      <c r="I21" s="4">
        <v>1</v>
      </c>
      <c r="J21" s="4">
        <v>2</v>
      </c>
      <c r="K21" s="4" t="s">
        <v>30</v>
      </c>
      <c r="L21" s="4">
        <v>744.4</v>
      </c>
      <c r="M21" s="4">
        <v>744.4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44830</v>
      </c>
      <c r="S21" s="6">
        <v>44834</v>
      </c>
      <c r="T21" s="4" t="s">
        <v>34</v>
      </c>
      <c r="U21" s="4">
        <v>744.4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44830</v>
      </c>
      <c r="G22" s="6">
        <v>44831</v>
      </c>
      <c r="H22" s="4">
        <v>1</v>
      </c>
      <c r="I22" s="4">
        <v>1</v>
      </c>
      <c r="J22" s="4">
        <v>1</v>
      </c>
      <c r="K22" s="4" t="s">
        <v>30</v>
      </c>
      <c r="L22" s="4">
        <v>168.1</v>
      </c>
      <c r="M22" s="4">
        <v>168.1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44830</v>
      </c>
      <c r="S22" s="6">
        <v>44834</v>
      </c>
      <c r="T22" s="4" t="s">
        <v>34</v>
      </c>
      <c r="U22" s="4">
        <v>168.1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109</v>
      </c>
      <c r="F23" s="6">
        <v>44830</v>
      </c>
      <c r="G23" s="6">
        <v>44831</v>
      </c>
      <c r="H23" s="4">
        <v>2</v>
      </c>
      <c r="I23" s="4">
        <v>1</v>
      </c>
      <c r="J23" s="4">
        <v>2</v>
      </c>
      <c r="K23" s="4" t="s">
        <v>30</v>
      </c>
      <c r="L23" s="4">
        <v>410</v>
      </c>
      <c r="M23" s="4">
        <v>410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44830</v>
      </c>
      <c r="S23" s="6">
        <v>44834</v>
      </c>
      <c r="T23" s="4" t="s">
        <v>34</v>
      </c>
      <c r="U23" s="4">
        <v>410</v>
      </c>
      <c r="V23" s="4">
        <v>0</v>
      </c>
      <c r="W23" s="4">
        <v>0</v>
      </c>
      <c r="X23" s="4" t="s">
        <v>114</v>
      </c>
      <c r="Y23" s="4" t="s">
        <v>35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78</v>
      </c>
      <c r="E24" s="4" t="s">
        <v>46</v>
      </c>
      <c r="F24" s="6">
        <v>44830</v>
      </c>
      <c r="G24" s="6">
        <v>44831</v>
      </c>
      <c r="H24" s="4">
        <v>1</v>
      </c>
      <c r="I24" s="4">
        <v>1</v>
      </c>
      <c r="J24" s="4">
        <v>1</v>
      </c>
      <c r="K24" s="4" t="s">
        <v>30</v>
      </c>
      <c r="L24" s="4">
        <v>193.72</v>
      </c>
      <c r="M24" s="4">
        <v>193.72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44830</v>
      </c>
      <c r="S24" s="6">
        <v>44834</v>
      </c>
      <c r="T24" s="4" t="s">
        <v>34</v>
      </c>
      <c r="U24" s="4">
        <v>193.72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44830</v>
      </c>
      <c r="G25" s="6">
        <v>44831</v>
      </c>
      <c r="H25" s="4">
        <v>1</v>
      </c>
      <c r="I25" s="4">
        <v>1</v>
      </c>
      <c r="J25" s="4">
        <v>1</v>
      </c>
      <c r="K25" s="4" t="s">
        <v>30</v>
      </c>
      <c r="L25" s="4">
        <v>234.72</v>
      </c>
      <c r="M25" s="4">
        <v>234.72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44830</v>
      </c>
      <c r="S25" s="6">
        <v>44834</v>
      </c>
      <c r="T25" s="4" t="s">
        <v>34</v>
      </c>
      <c r="U25" s="4">
        <v>234.72</v>
      </c>
      <c r="V25" s="4">
        <v>0</v>
      </c>
      <c r="W25" s="4">
        <v>0</v>
      </c>
      <c r="X25" s="4" t="s">
        <v>121</v>
      </c>
      <c r="Y25" s="4" t="s">
        <v>35</v>
      </c>
    </row>
    <row r="26" s="4" customFormat="1" spans="1:25">
      <c r="A26" s="4" t="s">
        <v>111</v>
      </c>
      <c r="B26" s="4" t="s">
        <v>26</v>
      </c>
      <c r="C26" s="4" t="s">
        <v>86</v>
      </c>
      <c r="D26" s="4" t="s">
        <v>112</v>
      </c>
      <c r="E26" s="4" t="s">
        <v>109</v>
      </c>
      <c r="F26" s="6">
        <v>44830</v>
      </c>
      <c r="G26" s="6">
        <v>44831</v>
      </c>
      <c r="H26" s="4">
        <v>2</v>
      </c>
      <c r="I26" s="4">
        <v>1</v>
      </c>
      <c r="J26" s="4">
        <v>2</v>
      </c>
      <c r="K26" s="4" t="s">
        <v>30</v>
      </c>
      <c r="L26" s="4">
        <v>-410</v>
      </c>
      <c r="M26" s="4">
        <v>-410</v>
      </c>
      <c r="N26" s="4" t="s">
        <v>113</v>
      </c>
      <c r="O26" s="4" t="s">
        <v>32</v>
      </c>
      <c r="P26" s="4" t="s">
        <v>33</v>
      </c>
      <c r="Q26" s="4">
        <v>0</v>
      </c>
      <c r="R26" s="7">
        <v>44830</v>
      </c>
      <c r="S26" s="6">
        <v>44834</v>
      </c>
      <c r="T26" s="4" t="s">
        <v>34</v>
      </c>
      <c r="U26" s="4">
        <v>-410</v>
      </c>
      <c r="V26" s="4">
        <v>0</v>
      </c>
      <c r="W26" s="4">
        <v>0</v>
      </c>
      <c r="X26" s="4" t="s">
        <v>114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3" sqref="A33:A3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21137241003</v>
      </c>
      <c r="B2" s="6">
        <v>44828</v>
      </c>
      <c r="C2" s="6">
        <v>44831</v>
      </c>
      <c r="D2" s="4">
        <v>1036.26</v>
      </c>
      <c r="E2" s="4" t="str">
        <f>VLOOKUP(A2,HOP!A:L,12,0)</f>
        <v>1036.26</v>
      </c>
      <c r="F2" s="4" t="str">
        <f>VLOOKUP(A2,HOP!A:C,3,0)</f>
        <v>2706450</v>
      </c>
      <c r="G2" s="4">
        <f>D2-E2</f>
        <v>0</v>
      </c>
      <c r="H2" s="4" t="str">
        <f>$H$1&amp;F2</f>
        <v>，2706450</v>
      </c>
      <c r="I2" s="4" t="str">
        <f>VLOOKUP(A2,HOP!A:U,21,0)</f>
        <v>直连</v>
      </c>
    </row>
    <row r="3" s="4" customFormat="1" spans="1:9">
      <c r="A3" s="5">
        <v>21146538049</v>
      </c>
      <c r="B3" s="6">
        <v>44830</v>
      </c>
      <c r="C3" s="6">
        <v>44831</v>
      </c>
      <c r="D3" s="4">
        <v>285.93</v>
      </c>
      <c r="E3" s="4" t="str">
        <f>VLOOKUP(A3,HOP!A:L,12,0)</f>
        <v>285.93</v>
      </c>
      <c r="F3" s="4" t="str">
        <f>VLOOKUP(A3,HOP!A:C,3,0)</f>
        <v>2708345</v>
      </c>
      <c r="G3" s="4">
        <f t="shared" ref="G3:G24" si="0">D3-E3</f>
        <v>0</v>
      </c>
      <c r="H3" s="4" t="str">
        <f t="shared" ref="H3:H24" si="1">$H$1&amp;F3</f>
        <v>，2708345</v>
      </c>
      <c r="I3" s="4" t="str">
        <f>VLOOKUP(A3,HOP!A:U,21,0)</f>
        <v>直连</v>
      </c>
    </row>
    <row r="4" s="4" customFormat="1" spans="1:9">
      <c r="A4" s="5">
        <v>21146397352</v>
      </c>
      <c r="B4" s="6">
        <v>44829</v>
      </c>
      <c r="C4" s="6">
        <v>44831</v>
      </c>
      <c r="D4" s="4">
        <v>291.1</v>
      </c>
      <c r="E4" s="4" t="str">
        <f>VLOOKUP(A4,HOP!A:L,12,0)</f>
        <v>291.10</v>
      </c>
      <c r="F4" s="4" t="str">
        <f>VLOOKUP(A4,HOP!A:C,3,0)</f>
        <v>2708352</v>
      </c>
      <c r="G4" s="4">
        <f t="shared" si="0"/>
        <v>0</v>
      </c>
      <c r="H4" s="4" t="str">
        <f t="shared" si="1"/>
        <v>，2708352</v>
      </c>
      <c r="I4" s="4" t="str">
        <f>VLOOKUP(A4,HOP!A:U,21,0)</f>
        <v>直连</v>
      </c>
    </row>
    <row r="5" s="4" customFormat="1" spans="1:9">
      <c r="A5" s="5">
        <v>21148659488</v>
      </c>
      <c r="B5" s="6">
        <v>44830</v>
      </c>
      <c r="C5" s="6">
        <v>44831</v>
      </c>
      <c r="D5" s="4">
        <v>229.6</v>
      </c>
      <c r="E5" s="4" t="str">
        <f>VLOOKUP(A5,HOP!A:L,12,0)</f>
        <v>229.60</v>
      </c>
      <c r="F5" s="4" t="str">
        <f>VLOOKUP(A5,HOP!A:C,3,0)</f>
        <v>2708762</v>
      </c>
      <c r="G5" s="4">
        <f t="shared" si="0"/>
        <v>0</v>
      </c>
      <c r="H5" s="4" t="str">
        <f t="shared" si="1"/>
        <v>，2708762</v>
      </c>
      <c r="I5" s="4" t="str">
        <f>VLOOKUP(A5,HOP!A:U,21,0)</f>
        <v>直连</v>
      </c>
    </row>
    <row r="6" s="4" customFormat="1" spans="1:9">
      <c r="A6" s="5">
        <v>21180028326</v>
      </c>
      <c r="B6" s="6">
        <v>44830</v>
      </c>
      <c r="C6" s="6">
        <v>44831</v>
      </c>
      <c r="D6" s="4">
        <v>328.15</v>
      </c>
      <c r="E6" s="4" t="str">
        <f>VLOOKUP(A6,HOP!A:L,12,0)</f>
        <v>328.15</v>
      </c>
      <c r="F6" s="4" t="str">
        <f>VLOOKUP(A6,HOP!A:C,3,0)</f>
        <v>2709313</v>
      </c>
      <c r="G6" s="4">
        <f t="shared" si="0"/>
        <v>0</v>
      </c>
      <c r="H6" s="4" t="str">
        <f t="shared" si="1"/>
        <v>，2709313</v>
      </c>
      <c r="I6" s="4" t="str">
        <f>VLOOKUP(A6,HOP!A:U,21,0)</f>
        <v>直连</v>
      </c>
    </row>
    <row r="7" s="4" customFormat="1" spans="1:9">
      <c r="A7" s="5">
        <v>21181533267</v>
      </c>
      <c r="B7" s="6">
        <v>44830</v>
      </c>
      <c r="C7" s="6">
        <v>44831</v>
      </c>
      <c r="D7" s="4">
        <v>269.62</v>
      </c>
      <c r="E7" s="4" t="str">
        <f>VLOOKUP(A7,HOP!A:L,12,0)</f>
        <v>269.62</v>
      </c>
      <c r="F7" s="4" t="str">
        <f>VLOOKUP(A7,HOP!A:C,3,0)</f>
        <v>2709713</v>
      </c>
      <c r="G7" s="4">
        <f t="shared" si="0"/>
        <v>0</v>
      </c>
      <c r="H7" s="4" t="str">
        <f t="shared" si="1"/>
        <v>，2709713</v>
      </c>
      <c r="I7" s="4" t="str">
        <f>VLOOKUP(A7,HOP!A:U,21,0)</f>
        <v>直连</v>
      </c>
    </row>
    <row r="8" s="4" customFormat="1" spans="1:9">
      <c r="A8" s="5">
        <v>21185298591</v>
      </c>
      <c r="B8" s="6">
        <v>44830</v>
      </c>
      <c r="C8" s="6">
        <v>44831</v>
      </c>
      <c r="D8" s="4">
        <v>299.3</v>
      </c>
      <c r="E8" s="4" t="str">
        <f>VLOOKUP(A8,HOP!A:L,12,0)</f>
        <v>299.30</v>
      </c>
      <c r="F8" s="4" t="str">
        <f>VLOOKUP(A8,HOP!A:C,3,0)</f>
        <v>2709840</v>
      </c>
      <c r="G8" s="4">
        <f t="shared" si="0"/>
        <v>0</v>
      </c>
      <c r="H8" s="4" t="str">
        <f t="shared" si="1"/>
        <v>，2709840</v>
      </c>
      <c r="I8" s="4" t="str">
        <f>VLOOKUP(A8,HOP!A:U,21,0)</f>
        <v>直连</v>
      </c>
    </row>
    <row r="9" s="4" customFormat="1" spans="1:9">
      <c r="A9" s="5">
        <v>21186000997</v>
      </c>
      <c r="B9" s="6">
        <v>44830</v>
      </c>
      <c r="C9" s="6">
        <v>44831</v>
      </c>
      <c r="D9" s="4">
        <v>303.2</v>
      </c>
      <c r="E9" s="4" t="str">
        <f>VLOOKUP(A9,HOP!A:L,12,0)</f>
        <v>303.20</v>
      </c>
      <c r="F9" s="4" t="str">
        <f>VLOOKUP(A9,HOP!A:C,3,0)</f>
        <v>2709870</v>
      </c>
      <c r="G9" s="4">
        <f t="shared" si="0"/>
        <v>0</v>
      </c>
      <c r="H9" s="4" t="str">
        <f t="shared" si="1"/>
        <v>，2709870</v>
      </c>
      <c r="I9" s="4" t="str">
        <f>VLOOKUP(A9,HOP!A:U,21,0)</f>
        <v>直连</v>
      </c>
    </row>
    <row r="10" s="4" customFormat="1" spans="1:9">
      <c r="A10" s="5">
        <v>999221186688071</v>
      </c>
      <c r="B10" s="6">
        <v>44830</v>
      </c>
      <c r="C10" s="6">
        <v>44831</v>
      </c>
      <c r="D10" s="4">
        <v>160.92</v>
      </c>
      <c r="E10" s="4" t="str">
        <f>VLOOKUP(A10,HOP!A:L,12,0)</f>
        <v>160.92</v>
      </c>
      <c r="F10" s="4" t="str">
        <f>VLOOKUP(A10,HOP!A:C,3,0)</f>
        <v>2709910</v>
      </c>
      <c r="G10" s="4">
        <f t="shared" si="0"/>
        <v>0</v>
      </c>
      <c r="H10" s="4" t="str">
        <f t="shared" si="1"/>
        <v>，2709910</v>
      </c>
      <c r="I10" s="4" t="str">
        <f>VLOOKUP(A10,HOP!A:U,21,0)</f>
        <v>直连</v>
      </c>
    </row>
    <row r="11" s="4" customFormat="1" spans="1:9">
      <c r="A11" s="5">
        <v>999221188128908</v>
      </c>
      <c r="B11" s="6">
        <v>44830</v>
      </c>
      <c r="C11" s="6">
        <v>44831</v>
      </c>
      <c r="D11" s="4">
        <v>328.15</v>
      </c>
      <c r="E11" s="4" t="str">
        <f>VLOOKUP(A11,HOP!A:L,12,0)</f>
        <v>328.15</v>
      </c>
      <c r="F11" s="4" t="str">
        <f>VLOOKUP(A11,HOP!A:C,3,0)</f>
        <v>2709965</v>
      </c>
      <c r="G11" s="4">
        <f t="shared" si="0"/>
        <v>0</v>
      </c>
      <c r="H11" s="4" t="str">
        <f t="shared" si="1"/>
        <v>，2709965</v>
      </c>
      <c r="I11" s="4" t="str">
        <f>VLOOKUP(A11,HOP!A:U,21,0)</f>
        <v>直连</v>
      </c>
    </row>
    <row r="12" s="4" customFormat="1" spans="1:9">
      <c r="A12" s="5">
        <v>21188319848</v>
      </c>
      <c r="B12" s="6">
        <v>44830</v>
      </c>
      <c r="C12" s="6">
        <v>44831</v>
      </c>
      <c r="D12" s="4">
        <v>175.28</v>
      </c>
      <c r="E12" s="4" t="str">
        <f>VLOOKUP(A12,HOP!A:L,12,0)</f>
        <v>175.28</v>
      </c>
      <c r="F12" s="4" t="str">
        <f>VLOOKUP(A12,HOP!A:C,3,0)</f>
        <v>2709984</v>
      </c>
      <c r="G12" s="4">
        <f t="shared" si="0"/>
        <v>0</v>
      </c>
      <c r="H12" s="4" t="str">
        <f t="shared" si="1"/>
        <v>，2709984</v>
      </c>
      <c r="I12" s="4" t="str">
        <f>VLOOKUP(A12,HOP!A:U,21,0)</f>
        <v>直连</v>
      </c>
    </row>
    <row r="13" s="4" customFormat="1" hidden="1" spans="1:9">
      <c r="A13" s="5">
        <v>21189959989</v>
      </c>
      <c r="B13" s="6">
        <v>44830</v>
      </c>
      <c r="C13" s="6">
        <v>44831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21190238284</v>
      </c>
      <c r="B14" s="6">
        <v>44830</v>
      </c>
      <c r="C14" s="6">
        <v>44831</v>
      </c>
      <c r="D14" s="4">
        <v>219.35</v>
      </c>
      <c r="E14" s="4" t="str">
        <f>VLOOKUP(A14,HOP!A:L,12,0)</f>
        <v>219.35</v>
      </c>
      <c r="F14" s="4" t="str">
        <f>VLOOKUP(A14,HOP!A:C,3,0)</f>
        <v>2710067</v>
      </c>
      <c r="G14" s="4">
        <f t="shared" si="0"/>
        <v>0</v>
      </c>
      <c r="H14" s="4" t="str">
        <f t="shared" si="1"/>
        <v>，2710067</v>
      </c>
      <c r="I14" s="4" t="str">
        <f>VLOOKUP(A14,HOP!A:U,21,0)</f>
        <v>直连</v>
      </c>
    </row>
    <row r="15" s="4" customFormat="1" spans="1:9">
      <c r="A15" s="5">
        <v>21192786796</v>
      </c>
      <c r="B15" s="6">
        <v>44830</v>
      </c>
      <c r="C15" s="6">
        <v>44831</v>
      </c>
      <c r="D15" s="4">
        <v>279.63</v>
      </c>
      <c r="E15" s="4" t="str">
        <f>VLOOKUP(A15,HOP!A:L,12,0)</f>
        <v>279.63</v>
      </c>
      <c r="F15" s="4" t="str">
        <f>VLOOKUP(A15,HOP!A:C,3,0)</f>
        <v>2710211</v>
      </c>
      <c r="G15" s="4">
        <f t="shared" si="0"/>
        <v>0</v>
      </c>
      <c r="H15" s="4" t="str">
        <f t="shared" si="1"/>
        <v>，2710211</v>
      </c>
      <c r="I15" s="4" t="str">
        <f>VLOOKUP(A15,HOP!A:U,21,0)</f>
        <v>直连</v>
      </c>
    </row>
    <row r="16" s="4" customFormat="1" spans="1:9">
      <c r="A16" s="5">
        <v>21192903482</v>
      </c>
      <c r="B16" s="6">
        <v>44830</v>
      </c>
      <c r="C16" s="6">
        <v>44831</v>
      </c>
      <c r="D16" s="4">
        <v>347.13</v>
      </c>
      <c r="E16" s="4" t="str">
        <f>VLOOKUP(A16,HOP!A:L,12,0)</f>
        <v>347.13</v>
      </c>
      <c r="F16" s="4" t="str">
        <f>VLOOKUP(A16,HOP!A:C,3,0)</f>
        <v>2710224</v>
      </c>
      <c r="G16" s="4">
        <f t="shared" si="0"/>
        <v>0</v>
      </c>
      <c r="H16" s="4" t="str">
        <f t="shared" si="1"/>
        <v>，2710224</v>
      </c>
      <c r="I16" s="4" t="str">
        <f>VLOOKUP(A16,HOP!A:U,21,0)</f>
        <v>直连</v>
      </c>
    </row>
    <row r="17" s="4" customFormat="1" spans="1:9">
      <c r="A17" s="5">
        <v>21194244803</v>
      </c>
      <c r="B17" s="6">
        <v>44830</v>
      </c>
      <c r="C17" s="6">
        <v>44831</v>
      </c>
      <c r="D17" s="4">
        <v>198.85</v>
      </c>
      <c r="E17" s="4" t="str">
        <f>VLOOKUP(A17,HOP!A:L,12,0)</f>
        <v>198.85</v>
      </c>
      <c r="F17" s="4" t="str">
        <f>VLOOKUP(A17,HOP!A:C,3,0)</f>
        <v>2710329</v>
      </c>
      <c r="G17" s="4">
        <f t="shared" si="0"/>
        <v>0</v>
      </c>
      <c r="H17" s="4" t="str">
        <f t="shared" si="1"/>
        <v>，2710329</v>
      </c>
      <c r="I17" s="4" t="str">
        <f>VLOOKUP(A17,HOP!A:U,21,0)</f>
        <v>直连</v>
      </c>
    </row>
    <row r="18" s="4" customFormat="1" spans="1:9">
      <c r="A18" s="5">
        <v>999221195419854</v>
      </c>
      <c r="B18" s="6">
        <v>44830</v>
      </c>
      <c r="C18" s="6">
        <v>44831</v>
      </c>
      <c r="D18" s="4">
        <v>161.95</v>
      </c>
      <c r="E18" s="4" t="str">
        <f>VLOOKUP(A18,HOP!A:L,12,0)</f>
        <v>161.95</v>
      </c>
      <c r="F18" s="4" t="str">
        <f>VLOOKUP(A18,HOP!A:C,3,0)</f>
        <v>2710427</v>
      </c>
      <c r="G18" s="4">
        <f t="shared" si="0"/>
        <v>0</v>
      </c>
      <c r="H18" s="4" t="str">
        <f t="shared" si="1"/>
        <v>，2710427</v>
      </c>
      <c r="I18" s="4" t="str">
        <f>VLOOKUP(A18,HOP!A:U,21,0)</f>
        <v>直连</v>
      </c>
    </row>
    <row r="19" s="4" customFormat="1" spans="1:9">
      <c r="A19" s="5">
        <v>21195784815</v>
      </c>
      <c r="B19" s="6">
        <v>44830</v>
      </c>
      <c r="C19" s="6">
        <v>44831</v>
      </c>
      <c r="D19" s="4">
        <v>296.02</v>
      </c>
      <c r="E19" s="4" t="str">
        <f>VLOOKUP(A19,HOP!A:L,12,0)</f>
        <v>296.02</v>
      </c>
      <c r="F19" s="4" t="str">
        <f>VLOOKUP(A19,HOP!A:C,3,0)</f>
        <v>2710458</v>
      </c>
      <c r="G19" s="4">
        <f t="shared" si="0"/>
        <v>0</v>
      </c>
      <c r="H19" s="4" t="str">
        <f t="shared" si="1"/>
        <v>，2710458</v>
      </c>
      <c r="I19" s="4" t="str">
        <f>VLOOKUP(A19,HOP!A:U,21,0)</f>
        <v>直连</v>
      </c>
    </row>
    <row r="20" s="4" customFormat="1" spans="1:9">
      <c r="A20" s="5">
        <v>21195842099</v>
      </c>
      <c r="B20" s="6">
        <v>44830</v>
      </c>
      <c r="C20" s="6">
        <v>44831</v>
      </c>
      <c r="D20" s="4">
        <v>744.4</v>
      </c>
      <c r="E20" s="4" t="str">
        <f>VLOOKUP(A20,HOP!A:L,12,0)</f>
        <v>744.40</v>
      </c>
      <c r="F20" s="4" t="str">
        <f>VLOOKUP(A20,HOP!A:C,3,0)</f>
        <v>2710466</v>
      </c>
      <c r="G20" s="4">
        <f t="shared" si="0"/>
        <v>0</v>
      </c>
      <c r="H20" s="4" t="str">
        <f t="shared" si="1"/>
        <v>，2710466</v>
      </c>
      <c r="I20" s="4" t="str">
        <f>VLOOKUP(A20,HOP!A:U,21,0)</f>
        <v>直连</v>
      </c>
    </row>
    <row r="21" s="4" customFormat="1" spans="1:9">
      <c r="A21" s="5">
        <v>21199538317</v>
      </c>
      <c r="B21" s="6">
        <v>44830</v>
      </c>
      <c r="C21" s="6">
        <v>44831</v>
      </c>
      <c r="D21" s="4">
        <v>168.1</v>
      </c>
      <c r="E21" s="4" t="str">
        <f>VLOOKUP(A21,HOP!A:L,12,0)</f>
        <v>168.10</v>
      </c>
      <c r="F21" s="4" t="str">
        <f>VLOOKUP(A21,HOP!A:C,3,0)</f>
        <v>2710805</v>
      </c>
      <c r="G21" s="4">
        <f t="shared" si="0"/>
        <v>0</v>
      </c>
      <c r="H21" s="4" t="str">
        <f t="shared" si="1"/>
        <v>，2710805</v>
      </c>
      <c r="I21" s="4" t="str">
        <f>VLOOKUP(A21,HOP!A:U,21,0)</f>
        <v>直连</v>
      </c>
    </row>
    <row r="22" s="4" customFormat="1" hidden="1" spans="1:9">
      <c r="A22" s="5">
        <v>21199766364</v>
      </c>
      <c r="B22" s="6">
        <v>44830</v>
      </c>
      <c r="C22" s="6">
        <v>44831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21200010780</v>
      </c>
      <c r="B23" s="6">
        <v>44830</v>
      </c>
      <c r="C23" s="6">
        <v>44831</v>
      </c>
      <c r="D23" s="4">
        <v>193.72</v>
      </c>
      <c r="E23" s="4" t="str">
        <f>VLOOKUP(A23,HOP!A:L,12,0)</f>
        <v>193.72</v>
      </c>
      <c r="F23" s="4" t="str">
        <f>VLOOKUP(A23,HOP!A:C,3,0)</f>
        <v>2710878</v>
      </c>
      <c r="G23" s="4">
        <f t="shared" si="0"/>
        <v>0</v>
      </c>
      <c r="H23" s="4" t="str">
        <f t="shared" si="1"/>
        <v>，2710878</v>
      </c>
      <c r="I23" s="4" t="str">
        <f>VLOOKUP(A23,HOP!A:U,21,0)</f>
        <v>直连</v>
      </c>
    </row>
    <row r="24" s="4" customFormat="1" spans="1:9">
      <c r="A24" s="5">
        <v>21200507243</v>
      </c>
      <c r="B24" s="6">
        <v>44830</v>
      </c>
      <c r="C24" s="6">
        <v>44831</v>
      </c>
      <c r="D24" s="4">
        <v>234.72</v>
      </c>
      <c r="E24" s="4" t="str">
        <f>VLOOKUP(A24,HOP!A:L,12,0)</f>
        <v>234.72</v>
      </c>
      <c r="F24" s="4" t="str">
        <f>VLOOKUP(A24,HOP!A:C,3,0)</f>
        <v>2710933</v>
      </c>
      <c r="G24" s="4">
        <f t="shared" si="0"/>
        <v>0</v>
      </c>
      <c r="H24" s="4" t="str">
        <f t="shared" si="1"/>
        <v>，2710933</v>
      </c>
      <c r="I24" s="4" t="str">
        <f>VLOOKUP(A24,HOP!A:U,21,0)</f>
        <v>直连</v>
      </c>
    </row>
    <row r="26" spans="4:4">
      <c r="D26" s="4">
        <f>SUM(D2:D25)</f>
        <v>6551.38</v>
      </c>
    </row>
    <row r="33" spans="1:1">
      <c r="A33" s="4" t="s">
        <v>123</v>
      </c>
    </row>
    <row r="34" spans="1:1">
      <c r="A34" s="4" t="s">
        <v>124</v>
      </c>
    </row>
    <row r="35" spans="1:1">
      <c r="A35" s="4" t="s">
        <v>125</v>
      </c>
    </row>
  </sheetData>
  <autoFilter ref="A1:X24">
    <filterColumn colId="3">
      <filters>
        <filter val="160.92"/>
        <filter val="285.93"/>
        <filter val="347.13"/>
        <filter val="161.95"/>
        <filter val="328.15"/>
        <filter val="168.1"/>
        <filter val="291.1"/>
        <filter val="303.2"/>
        <filter val="269.62"/>
        <filter val="299.3"/>
        <filter val="279.63"/>
        <filter val="744.4"/>
        <filter val="229.6"/>
        <filter val="175.28"/>
        <filter val="193.72"/>
        <filter val="234.72"/>
        <filter val="219.35"/>
        <filter val="1036.26"/>
        <filter val="296.02"/>
        <filter val="198.8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21200507243</v>
      </c>
      <c r="B2" s="1" t="s">
        <v>145</v>
      </c>
      <c r="C2" s="1" t="s">
        <v>146</v>
      </c>
      <c r="D2" s="1" t="s">
        <v>147</v>
      </c>
      <c r="E2" s="1" t="s">
        <v>120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  <c r="V2" s="1" t="s">
        <v>160</v>
      </c>
    </row>
    <row r="3" s="1" customFormat="1" spans="1:22">
      <c r="A3" s="3">
        <v>21200010780</v>
      </c>
      <c r="B3" s="1" t="s">
        <v>145</v>
      </c>
      <c r="C3" s="1" t="s">
        <v>161</v>
      </c>
      <c r="D3" s="1" t="s">
        <v>162</v>
      </c>
      <c r="E3" s="1" t="s">
        <v>116</v>
      </c>
      <c r="F3" s="1" t="s">
        <v>145</v>
      </c>
      <c r="G3" s="1" t="s">
        <v>148</v>
      </c>
      <c r="H3" s="1" t="s">
        <v>149</v>
      </c>
      <c r="I3" s="1" t="s">
        <v>163</v>
      </c>
      <c r="J3" s="1" t="s">
        <v>151</v>
      </c>
      <c r="K3" s="1" t="s">
        <v>163</v>
      </c>
      <c r="L3" s="1" t="s">
        <v>163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164</v>
      </c>
      <c r="S3" s="1" t="s">
        <v>157</v>
      </c>
      <c r="T3" s="1" t="s">
        <v>158</v>
      </c>
      <c r="U3" s="1" t="s">
        <v>159</v>
      </c>
      <c r="V3" s="1" t="s">
        <v>160</v>
      </c>
    </row>
    <row r="4" s="1" customFormat="1" spans="1:22">
      <c r="A4" s="3">
        <v>21199538317</v>
      </c>
      <c r="B4" s="1" t="s">
        <v>145</v>
      </c>
      <c r="C4" s="1" t="s">
        <v>165</v>
      </c>
      <c r="D4" s="1" t="s">
        <v>166</v>
      </c>
      <c r="E4" s="1" t="s">
        <v>110</v>
      </c>
      <c r="F4" s="1" t="s">
        <v>145</v>
      </c>
      <c r="G4" s="1" t="s">
        <v>148</v>
      </c>
      <c r="H4" s="1" t="s">
        <v>149</v>
      </c>
      <c r="I4" s="1" t="s">
        <v>167</v>
      </c>
      <c r="J4" s="1" t="s">
        <v>151</v>
      </c>
      <c r="K4" s="1" t="s">
        <v>167</v>
      </c>
      <c r="L4" s="1" t="s">
        <v>167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168</v>
      </c>
      <c r="S4" s="1" t="s">
        <v>157</v>
      </c>
      <c r="T4" s="1" t="s">
        <v>158</v>
      </c>
      <c r="U4" s="1" t="s">
        <v>159</v>
      </c>
      <c r="V4" s="1" t="s">
        <v>160</v>
      </c>
    </row>
    <row r="5" s="1" customFormat="1" spans="1:22">
      <c r="A5" s="3">
        <v>21195842099</v>
      </c>
      <c r="B5" s="1" t="s">
        <v>145</v>
      </c>
      <c r="C5" s="1" t="s">
        <v>169</v>
      </c>
      <c r="D5" s="1" t="s">
        <v>170</v>
      </c>
      <c r="E5" s="1" t="s">
        <v>106</v>
      </c>
      <c r="F5" s="1" t="s">
        <v>145</v>
      </c>
      <c r="G5" s="1" t="s">
        <v>148</v>
      </c>
      <c r="H5" s="1" t="s">
        <v>149</v>
      </c>
      <c r="I5" s="1" t="s">
        <v>171</v>
      </c>
      <c r="J5" s="1" t="s">
        <v>151</v>
      </c>
      <c r="K5" s="1" t="s">
        <v>171</v>
      </c>
      <c r="L5" s="1" t="s">
        <v>171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172</v>
      </c>
      <c r="S5" s="1" t="s">
        <v>157</v>
      </c>
      <c r="T5" s="1" t="s">
        <v>158</v>
      </c>
      <c r="U5" s="1" t="s">
        <v>159</v>
      </c>
      <c r="V5" s="1" t="s">
        <v>160</v>
      </c>
    </row>
    <row r="6" s="1" customFormat="1" spans="1:22">
      <c r="A6" s="3">
        <v>21195784815</v>
      </c>
      <c r="B6" s="1" t="s">
        <v>145</v>
      </c>
      <c r="C6" s="1" t="s">
        <v>173</v>
      </c>
      <c r="D6" s="1" t="s">
        <v>174</v>
      </c>
      <c r="E6" s="1" t="s">
        <v>103</v>
      </c>
      <c r="F6" s="1" t="s">
        <v>145</v>
      </c>
      <c r="G6" s="1" t="s">
        <v>148</v>
      </c>
      <c r="H6" s="1" t="s">
        <v>149</v>
      </c>
      <c r="I6" s="1" t="s">
        <v>175</v>
      </c>
      <c r="J6" s="1" t="s">
        <v>151</v>
      </c>
      <c r="K6" s="1" t="s">
        <v>175</v>
      </c>
      <c r="L6" s="1" t="s">
        <v>175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176</v>
      </c>
      <c r="S6" s="1" t="s">
        <v>157</v>
      </c>
      <c r="T6" s="1" t="s">
        <v>158</v>
      </c>
      <c r="U6" s="1" t="s">
        <v>159</v>
      </c>
      <c r="V6" s="1" t="s">
        <v>160</v>
      </c>
    </row>
    <row r="7" s="1" customFormat="1" spans="1:22">
      <c r="A7" s="3">
        <v>999221195419854</v>
      </c>
      <c r="B7" s="1" t="s">
        <v>145</v>
      </c>
      <c r="C7" s="1" t="s">
        <v>177</v>
      </c>
      <c r="D7" s="1" t="s">
        <v>178</v>
      </c>
      <c r="E7" s="1" t="s">
        <v>101</v>
      </c>
      <c r="F7" s="1" t="s">
        <v>145</v>
      </c>
      <c r="G7" s="1" t="s">
        <v>148</v>
      </c>
      <c r="H7" s="1" t="s">
        <v>149</v>
      </c>
      <c r="I7" s="1" t="s">
        <v>179</v>
      </c>
      <c r="J7" s="1" t="s">
        <v>151</v>
      </c>
      <c r="K7" s="1" t="s">
        <v>179</v>
      </c>
      <c r="L7" s="1" t="s">
        <v>179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155</v>
      </c>
      <c r="R7" s="1" t="s">
        <v>180</v>
      </c>
      <c r="S7" s="1" t="s">
        <v>157</v>
      </c>
      <c r="T7" s="1" t="s">
        <v>158</v>
      </c>
      <c r="U7" s="1" t="s">
        <v>159</v>
      </c>
      <c r="V7" s="1" t="s">
        <v>160</v>
      </c>
    </row>
    <row r="8" s="1" customFormat="1" spans="1:22">
      <c r="A8" s="3">
        <v>21194244803</v>
      </c>
      <c r="B8" s="1" t="s">
        <v>145</v>
      </c>
      <c r="C8" s="1" t="s">
        <v>181</v>
      </c>
      <c r="D8" s="1" t="s">
        <v>182</v>
      </c>
      <c r="E8" s="1" t="s">
        <v>97</v>
      </c>
      <c r="F8" s="1" t="s">
        <v>145</v>
      </c>
      <c r="G8" s="1" t="s">
        <v>148</v>
      </c>
      <c r="H8" s="1" t="s">
        <v>149</v>
      </c>
      <c r="I8" s="1" t="s">
        <v>183</v>
      </c>
      <c r="J8" s="1" t="s">
        <v>151</v>
      </c>
      <c r="K8" s="1" t="s">
        <v>183</v>
      </c>
      <c r="L8" s="1" t="s">
        <v>183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155</v>
      </c>
      <c r="R8" s="1" t="s">
        <v>184</v>
      </c>
      <c r="S8" s="1" t="s">
        <v>157</v>
      </c>
      <c r="T8" s="1" t="s">
        <v>158</v>
      </c>
      <c r="U8" s="1" t="s">
        <v>159</v>
      </c>
      <c r="V8" s="1" t="s">
        <v>160</v>
      </c>
    </row>
    <row r="9" s="1" customFormat="1" spans="1:22">
      <c r="A9" s="3">
        <v>21192903482</v>
      </c>
      <c r="B9" s="1" t="s">
        <v>145</v>
      </c>
      <c r="C9" s="1" t="s">
        <v>185</v>
      </c>
      <c r="D9" s="1" t="s">
        <v>186</v>
      </c>
      <c r="E9" s="1" t="s">
        <v>93</v>
      </c>
      <c r="F9" s="1" t="s">
        <v>145</v>
      </c>
      <c r="G9" s="1" t="s">
        <v>148</v>
      </c>
      <c r="H9" s="1" t="s">
        <v>149</v>
      </c>
      <c r="I9" s="1" t="s">
        <v>187</v>
      </c>
      <c r="J9" s="1" t="s">
        <v>151</v>
      </c>
      <c r="K9" s="1" t="s">
        <v>187</v>
      </c>
      <c r="L9" s="1" t="s">
        <v>187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155</v>
      </c>
      <c r="R9" s="1" t="s">
        <v>188</v>
      </c>
      <c r="S9" s="1" t="s">
        <v>157</v>
      </c>
      <c r="T9" s="1" t="s">
        <v>158</v>
      </c>
      <c r="U9" s="1" t="s">
        <v>159</v>
      </c>
      <c r="V9" s="1" t="s">
        <v>160</v>
      </c>
    </row>
    <row r="10" s="1" customFormat="1" spans="1:22">
      <c r="A10" s="3">
        <v>21192786796</v>
      </c>
      <c r="B10" s="1" t="s">
        <v>145</v>
      </c>
      <c r="C10" s="1" t="s">
        <v>189</v>
      </c>
      <c r="D10" s="1" t="s">
        <v>190</v>
      </c>
      <c r="E10" s="1" t="s">
        <v>89</v>
      </c>
      <c r="F10" s="1" t="s">
        <v>145</v>
      </c>
      <c r="G10" s="1" t="s">
        <v>148</v>
      </c>
      <c r="H10" s="1" t="s">
        <v>149</v>
      </c>
      <c r="I10" s="1" t="s">
        <v>191</v>
      </c>
      <c r="J10" s="1" t="s">
        <v>151</v>
      </c>
      <c r="K10" s="1" t="s">
        <v>191</v>
      </c>
      <c r="L10" s="1" t="s">
        <v>191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155</v>
      </c>
      <c r="R10" s="1" t="s">
        <v>192</v>
      </c>
      <c r="S10" s="1" t="s">
        <v>157</v>
      </c>
      <c r="T10" s="1" t="s">
        <v>158</v>
      </c>
      <c r="U10" s="1" t="s">
        <v>159</v>
      </c>
      <c r="V10" s="1" t="s">
        <v>160</v>
      </c>
    </row>
    <row r="11" s="1" customFormat="1" spans="1:22">
      <c r="A11" s="3">
        <v>21190238284</v>
      </c>
      <c r="B11" s="1" t="s">
        <v>145</v>
      </c>
      <c r="C11" s="1" t="s">
        <v>193</v>
      </c>
      <c r="D11" s="1" t="s">
        <v>194</v>
      </c>
      <c r="E11" s="1" t="s">
        <v>85</v>
      </c>
      <c r="F11" s="1" t="s">
        <v>145</v>
      </c>
      <c r="G11" s="1" t="s">
        <v>148</v>
      </c>
      <c r="H11" s="1" t="s">
        <v>149</v>
      </c>
      <c r="I11" s="1" t="s">
        <v>195</v>
      </c>
      <c r="J11" s="1" t="s">
        <v>151</v>
      </c>
      <c r="K11" s="1" t="s">
        <v>195</v>
      </c>
      <c r="L11" s="1" t="s">
        <v>195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155</v>
      </c>
      <c r="R11" s="1" t="s">
        <v>196</v>
      </c>
      <c r="S11" s="1" t="s">
        <v>157</v>
      </c>
      <c r="T11" s="1" t="s">
        <v>158</v>
      </c>
      <c r="U11" s="1" t="s">
        <v>159</v>
      </c>
      <c r="V11" s="1" t="s">
        <v>160</v>
      </c>
    </row>
    <row r="12" s="1" customFormat="1" spans="1:22">
      <c r="A12" s="3">
        <v>21188319848</v>
      </c>
      <c r="B12" s="1" t="s">
        <v>145</v>
      </c>
      <c r="C12" s="1" t="s">
        <v>197</v>
      </c>
      <c r="D12" s="1" t="s">
        <v>198</v>
      </c>
      <c r="E12" s="1" t="s">
        <v>76</v>
      </c>
      <c r="F12" s="1" t="s">
        <v>145</v>
      </c>
      <c r="G12" s="1" t="s">
        <v>148</v>
      </c>
      <c r="H12" s="1" t="s">
        <v>149</v>
      </c>
      <c r="I12" s="1" t="s">
        <v>199</v>
      </c>
      <c r="J12" s="1" t="s">
        <v>151</v>
      </c>
      <c r="K12" s="1" t="s">
        <v>199</v>
      </c>
      <c r="L12" s="1" t="s">
        <v>199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155</v>
      </c>
      <c r="R12" s="1" t="s">
        <v>200</v>
      </c>
      <c r="S12" s="1" t="s">
        <v>157</v>
      </c>
      <c r="T12" s="1" t="s">
        <v>158</v>
      </c>
      <c r="U12" s="1" t="s">
        <v>159</v>
      </c>
      <c r="V12" s="1" t="s">
        <v>160</v>
      </c>
    </row>
    <row r="13" s="1" customFormat="1" spans="1:22">
      <c r="A13" s="3">
        <v>999221188128908</v>
      </c>
      <c r="B13" s="1" t="s">
        <v>145</v>
      </c>
      <c r="C13" s="1" t="s">
        <v>201</v>
      </c>
      <c r="D13" s="1" t="s">
        <v>202</v>
      </c>
      <c r="E13" s="1" t="s">
        <v>72</v>
      </c>
      <c r="F13" s="1" t="s">
        <v>145</v>
      </c>
      <c r="G13" s="1" t="s">
        <v>148</v>
      </c>
      <c r="H13" s="1" t="s">
        <v>149</v>
      </c>
      <c r="I13" s="1" t="s">
        <v>203</v>
      </c>
      <c r="J13" s="1" t="s">
        <v>151</v>
      </c>
      <c r="K13" s="1" t="s">
        <v>203</v>
      </c>
      <c r="L13" s="1" t="s">
        <v>203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155</v>
      </c>
      <c r="R13" s="1" t="s">
        <v>204</v>
      </c>
      <c r="S13" s="1" t="s">
        <v>157</v>
      </c>
      <c r="T13" s="1" t="s">
        <v>158</v>
      </c>
      <c r="U13" s="1" t="s">
        <v>159</v>
      </c>
      <c r="V13" s="1" t="s">
        <v>160</v>
      </c>
    </row>
    <row r="14" s="1" customFormat="1" spans="1:22">
      <c r="A14" s="3">
        <v>999221186688071</v>
      </c>
      <c r="B14" s="1" t="s">
        <v>145</v>
      </c>
      <c r="C14" s="1" t="s">
        <v>205</v>
      </c>
      <c r="D14" s="1" t="s">
        <v>206</v>
      </c>
      <c r="E14" s="1" t="s">
        <v>67</v>
      </c>
      <c r="F14" s="1" t="s">
        <v>145</v>
      </c>
      <c r="G14" s="1" t="s">
        <v>148</v>
      </c>
      <c r="H14" s="1" t="s">
        <v>149</v>
      </c>
      <c r="I14" s="1" t="s">
        <v>207</v>
      </c>
      <c r="J14" s="1" t="s">
        <v>151</v>
      </c>
      <c r="K14" s="1" t="s">
        <v>207</v>
      </c>
      <c r="L14" s="1" t="s">
        <v>207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155</v>
      </c>
      <c r="R14" s="1" t="s">
        <v>208</v>
      </c>
      <c r="S14" s="1" t="s">
        <v>157</v>
      </c>
      <c r="T14" s="1" t="s">
        <v>158</v>
      </c>
      <c r="U14" s="1" t="s">
        <v>159</v>
      </c>
      <c r="V14" s="1" t="s">
        <v>160</v>
      </c>
    </row>
    <row r="15" s="1" customFormat="1" spans="1:22">
      <c r="A15" s="3">
        <v>21186000997</v>
      </c>
      <c r="B15" s="1" t="s">
        <v>145</v>
      </c>
      <c r="C15" s="1" t="s">
        <v>209</v>
      </c>
      <c r="D15" s="1" t="s">
        <v>210</v>
      </c>
      <c r="E15" s="1" t="s">
        <v>63</v>
      </c>
      <c r="F15" s="1" t="s">
        <v>145</v>
      </c>
      <c r="G15" s="1" t="s">
        <v>148</v>
      </c>
      <c r="H15" s="1" t="s">
        <v>149</v>
      </c>
      <c r="I15" s="1" t="s">
        <v>211</v>
      </c>
      <c r="J15" s="1" t="s">
        <v>151</v>
      </c>
      <c r="K15" s="1" t="s">
        <v>211</v>
      </c>
      <c r="L15" s="1" t="s">
        <v>211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155</v>
      </c>
      <c r="R15" s="1" t="s">
        <v>212</v>
      </c>
      <c r="S15" s="1" t="s">
        <v>157</v>
      </c>
      <c r="T15" s="1" t="s">
        <v>158</v>
      </c>
      <c r="U15" s="1" t="s">
        <v>159</v>
      </c>
      <c r="V15" s="1" t="s">
        <v>160</v>
      </c>
    </row>
    <row r="16" s="1" customFormat="1" spans="1:22">
      <c r="A16" s="3">
        <v>21185298591</v>
      </c>
      <c r="B16" s="1" t="s">
        <v>145</v>
      </c>
      <c r="C16" s="1" t="s">
        <v>213</v>
      </c>
      <c r="D16" s="1" t="s">
        <v>214</v>
      </c>
      <c r="E16" s="1" t="s">
        <v>60</v>
      </c>
      <c r="F16" s="1" t="s">
        <v>145</v>
      </c>
      <c r="G16" s="1" t="s">
        <v>148</v>
      </c>
      <c r="H16" s="1" t="s">
        <v>149</v>
      </c>
      <c r="I16" s="1" t="s">
        <v>215</v>
      </c>
      <c r="J16" s="1" t="s">
        <v>151</v>
      </c>
      <c r="K16" s="1" t="s">
        <v>215</v>
      </c>
      <c r="L16" s="1" t="s">
        <v>215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155</v>
      </c>
      <c r="R16" s="1" t="s">
        <v>216</v>
      </c>
      <c r="S16" s="1" t="s">
        <v>157</v>
      </c>
      <c r="T16" s="1" t="s">
        <v>158</v>
      </c>
      <c r="U16" s="1" t="s">
        <v>159</v>
      </c>
      <c r="V16" s="1" t="s">
        <v>160</v>
      </c>
    </row>
    <row r="17" s="1" customFormat="1" spans="1:22">
      <c r="A17" s="3">
        <v>21181533267</v>
      </c>
      <c r="B17" s="1" t="s">
        <v>145</v>
      </c>
      <c r="C17" s="1" t="s">
        <v>217</v>
      </c>
      <c r="D17" s="1" t="s">
        <v>174</v>
      </c>
      <c r="E17" s="1" t="s">
        <v>55</v>
      </c>
      <c r="F17" s="1" t="s">
        <v>145</v>
      </c>
      <c r="G17" s="1" t="s">
        <v>148</v>
      </c>
      <c r="H17" s="1" t="s">
        <v>149</v>
      </c>
      <c r="I17" s="1" t="s">
        <v>218</v>
      </c>
      <c r="J17" s="1" t="s">
        <v>151</v>
      </c>
      <c r="K17" s="1" t="s">
        <v>218</v>
      </c>
      <c r="L17" s="1" t="s">
        <v>218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155</v>
      </c>
      <c r="R17" s="1" t="s">
        <v>219</v>
      </c>
      <c r="S17" s="1" t="s">
        <v>157</v>
      </c>
      <c r="T17" s="1" t="s">
        <v>158</v>
      </c>
      <c r="U17" s="1" t="s">
        <v>159</v>
      </c>
      <c r="V17" s="1" t="s">
        <v>160</v>
      </c>
    </row>
    <row r="18" s="1" customFormat="1" spans="1:22">
      <c r="A18" s="3">
        <v>21180028326</v>
      </c>
      <c r="B18" s="1" t="s">
        <v>220</v>
      </c>
      <c r="C18" s="1" t="s">
        <v>221</v>
      </c>
      <c r="D18" s="1" t="s">
        <v>222</v>
      </c>
      <c r="E18" s="1" t="s">
        <v>51</v>
      </c>
      <c r="F18" s="1" t="s">
        <v>145</v>
      </c>
      <c r="G18" s="1" t="s">
        <v>148</v>
      </c>
      <c r="H18" s="1" t="s">
        <v>149</v>
      </c>
      <c r="I18" s="1" t="s">
        <v>203</v>
      </c>
      <c r="J18" s="1" t="s">
        <v>151</v>
      </c>
      <c r="K18" s="1" t="s">
        <v>203</v>
      </c>
      <c r="L18" s="1" t="s">
        <v>203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155</v>
      </c>
      <c r="R18" s="1" t="s">
        <v>223</v>
      </c>
      <c r="S18" s="1" t="s">
        <v>157</v>
      </c>
      <c r="T18" s="1" t="s">
        <v>158</v>
      </c>
      <c r="U18" s="1" t="s">
        <v>159</v>
      </c>
      <c r="V18" s="1" t="s">
        <v>160</v>
      </c>
    </row>
    <row r="19" s="1" customFormat="1" spans="1:22">
      <c r="A19" s="3">
        <v>21148659488</v>
      </c>
      <c r="B19" s="1" t="s">
        <v>220</v>
      </c>
      <c r="C19" s="1" t="s">
        <v>224</v>
      </c>
      <c r="D19" s="1" t="s">
        <v>225</v>
      </c>
      <c r="E19" s="1" t="s">
        <v>47</v>
      </c>
      <c r="F19" s="1" t="s">
        <v>145</v>
      </c>
      <c r="G19" s="1" t="s">
        <v>148</v>
      </c>
      <c r="H19" s="1" t="s">
        <v>149</v>
      </c>
      <c r="I19" s="1" t="s">
        <v>226</v>
      </c>
      <c r="J19" s="1" t="s">
        <v>151</v>
      </c>
      <c r="K19" s="1" t="s">
        <v>226</v>
      </c>
      <c r="L19" s="1" t="s">
        <v>226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155</v>
      </c>
      <c r="R19" s="1" t="s">
        <v>227</v>
      </c>
      <c r="S19" s="1" t="s">
        <v>157</v>
      </c>
      <c r="T19" s="1" t="s">
        <v>158</v>
      </c>
      <c r="U19" s="1" t="s">
        <v>159</v>
      </c>
      <c r="V19" s="1" t="s">
        <v>160</v>
      </c>
    </row>
    <row r="20" s="1" customFormat="1" spans="1:22">
      <c r="A20" s="3">
        <v>21146397352</v>
      </c>
      <c r="B20" s="1" t="s">
        <v>220</v>
      </c>
      <c r="C20" s="1" t="s">
        <v>228</v>
      </c>
      <c r="D20" s="1" t="s">
        <v>229</v>
      </c>
      <c r="E20" s="1" t="s">
        <v>43</v>
      </c>
      <c r="F20" s="1" t="s">
        <v>220</v>
      </c>
      <c r="G20" s="1" t="s">
        <v>148</v>
      </c>
      <c r="H20" s="1" t="s">
        <v>149</v>
      </c>
      <c r="I20" s="1" t="s">
        <v>230</v>
      </c>
      <c r="J20" s="1" t="s">
        <v>151</v>
      </c>
      <c r="K20" s="1" t="s">
        <v>230</v>
      </c>
      <c r="L20" s="1" t="s">
        <v>230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155</v>
      </c>
      <c r="R20" s="1" t="s">
        <v>231</v>
      </c>
      <c r="S20" s="1" t="s">
        <v>157</v>
      </c>
      <c r="T20" s="1" t="s">
        <v>158</v>
      </c>
      <c r="U20" s="1" t="s">
        <v>159</v>
      </c>
      <c r="V20" s="1" t="s">
        <v>160</v>
      </c>
    </row>
    <row r="21" s="1" customFormat="1" spans="1:22">
      <c r="A21" s="3">
        <v>21146538049</v>
      </c>
      <c r="B21" s="1" t="s">
        <v>220</v>
      </c>
      <c r="C21" s="1" t="s">
        <v>232</v>
      </c>
      <c r="D21" s="1" t="s">
        <v>233</v>
      </c>
      <c r="E21" s="1" t="s">
        <v>39</v>
      </c>
      <c r="F21" s="1" t="s">
        <v>145</v>
      </c>
      <c r="G21" s="1" t="s">
        <v>148</v>
      </c>
      <c r="H21" s="1" t="s">
        <v>149</v>
      </c>
      <c r="I21" s="1" t="s">
        <v>234</v>
      </c>
      <c r="J21" s="1" t="s">
        <v>151</v>
      </c>
      <c r="K21" s="1" t="s">
        <v>234</v>
      </c>
      <c r="L21" s="1" t="s">
        <v>234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155</v>
      </c>
      <c r="R21" s="1" t="s">
        <v>235</v>
      </c>
      <c r="S21" s="1" t="s">
        <v>157</v>
      </c>
      <c r="T21" s="1" t="s">
        <v>158</v>
      </c>
      <c r="U21" s="1" t="s">
        <v>159</v>
      </c>
      <c r="V21" s="1" t="s">
        <v>160</v>
      </c>
    </row>
    <row r="22" s="1" customFormat="1" spans="1:22">
      <c r="A22" s="3">
        <v>21137241003</v>
      </c>
      <c r="B22" s="1" t="s">
        <v>236</v>
      </c>
      <c r="C22" s="1" t="s">
        <v>237</v>
      </c>
      <c r="D22" s="1" t="s">
        <v>238</v>
      </c>
      <c r="E22" s="1" t="s">
        <v>31</v>
      </c>
      <c r="F22" s="1" t="s">
        <v>236</v>
      </c>
      <c r="G22" s="1" t="s">
        <v>148</v>
      </c>
      <c r="H22" s="1" t="s">
        <v>149</v>
      </c>
      <c r="I22" s="1" t="s">
        <v>239</v>
      </c>
      <c r="J22" s="1" t="s">
        <v>151</v>
      </c>
      <c r="K22" s="1" t="s">
        <v>239</v>
      </c>
      <c r="L22" s="1" t="s">
        <v>239</v>
      </c>
      <c r="M22" s="1" t="s">
        <v>152</v>
      </c>
      <c r="N22" s="1" t="s">
        <v>152</v>
      </c>
      <c r="O22" s="1" t="s">
        <v>153</v>
      </c>
      <c r="P22" s="1" t="s">
        <v>154</v>
      </c>
      <c r="Q22" s="1" t="s">
        <v>155</v>
      </c>
      <c r="R22" s="1" t="s">
        <v>240</v>
      </c>
      <c r="S22" s="1" t="s">
        <v>157</v>
      </c>
      <c r="T22" s="1" t="s">
        <v>158</v>
      </c>
      <c r="U22" s="1" t="s">
        <v>159</v>
      </c>
      <c r="V22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2022-09-30T01:30:51Z</dcterms:created>
  <dcterms:modified xsi:type="dcterms:W3CDTF">2022-09-30T01:38:21Z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04ADE070A66D458F8C8A71959A8DBDD3</vt:lpwstr>
  </property>
  <property fmtid="{D5CDD505-2E9C-101B-9397-08002B2CF9AE}" pid="3" name="KSOProductBuildVer">
    <vt:lpwstr>2052-11.1.0.12358</vt:lpwstr>
  </property>
</Properties>
</file>