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<sst xmlns="http://schemas.openxmlformats.org/spreadsheetml/2006/main" count="419" uniqueCount="204">
  <si>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</si>
  <si>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</si>
  <si>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</si>
  <si>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</si>
  <si>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</si>
  <si>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</si>
  <si>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</si>
  <si>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</si>
  <si>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</si>
  <si>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</si>
  <si>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</si>
  <si>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</si>
  <si>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</si>
  <si>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</si>
  <si>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</si>
  <si>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</si>
  <si>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</si>
  <si>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</si>
  <si>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</si>
  <si>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</si>
  <si>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</si>
  <si>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</si>
  <si>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</si>
  <si>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</si>
  <si>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</si>
  <si>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18536522925	</t>
  </si>
  <si>
    <t>Ctrip</t>
  </si>
  <si>
    <t>正常</t>
  </si>
  <si>
    <t>[波特兰]波特兰机场克拉丽奥酒店(Clarion Hotel Airport Portland)(37204649)</t>
  </si>
  <si>
    <t>特大床房&lt;1&gt;&lt;不退款&gt;&lt;2人入住&gt;</t>
  </si>
  <si>
    <t>USD</t>
  </si>
  <si>
    <t>Wulf/Sheila</t>
  </si>
  <si>
    <t>CA5326220930USD</t>
  </si>
  <si>
    <t>未提现</t>
  </si>
  <si>
    <t>携程开票</t>
  </si>
  <si>
    <t xml:space="preserve">	</t>
  </si>
  <si>
    <t xml:space="preserve">825711140	</t>
  </si>
  <si>
    <t xml:space="preserve">18613060046	</t>
  </si>
  <si>
    <t>[宿务]哈罗德爱富特宿雾(Harolds Evotel Cebu)(39047358)</t>
  </si>
  <si>
    <t>行政套房&lt;不退款&gt;&lt;2人入住&gt;</t>
  </si>
  <si>
    <t>Minning/Taylor,Minning/Taylor</t>
  </si>
  <si>
    <t xml:space="preserve">Acknowledged	</t>
  </si>
  <si>
    <t xml:space="preserve">18799593366	</t>
  </si>
  <si>
    <t>[布里斯托尔]布里斯托尔港温泉酒店(Bristol Harbour Hotel &amp; Spa)(39683882)</t>
  </si>
  <si>
    <t>标准双人间&lt;2人入住&gt;&lt;不退款&gt;</t>
  </si>
  <si>
    <t>Friday/Dave</t>
  </si>
  <si>
    <t xml:space="preserve">18949556226	</t>
  </si>
  <si>
    <t>[伦敦德里]伦敦德里舒眠酒店(Sleep Inn Londonderry)(39033634)</t>
  </si>
  <si>
    <t>特大床房&lt;2人入住&gt;&lt;不退款&gt;</t>
  </si>
  <si>
    <t>Seekins/Barbara A</t>
  </si>
  <si>
    <t xml:space="preserve">2687019	</t>
  </si>
  <si>
    <t xml:space="preserve">21037245951	</t>
  </si>
  <si>
    <t>[首尔]三井酒店(Hotel Samjung)(37236514)</t>
  </si>
  <si>
    <t>标准双床房&lt;2人入住&gt;&lt;不退款&gt;</t>
  </si>
  <si>
    <t>HWANG/MIKYOUNG</t>
  </si>
  <si>
    <t xml:space="preserve">2696066	</t>
  </si>
  <si>
    <t xml:space="preserve">22021869	</t>
  </si>
  <si>
    <t xml:space="preserve">21067236881	</t>
  </si>
  <si>
    <t>[旧金山]旧金山斯坦福庭院酒店(Stanford Court San Francisco)(37197651)</t>
  </si>
  <si>
    <t>标准房（大床）&lt;2人入住&gt;&lt;不退款&gt;</t>
  </si>
  <si>
    <t>Abukhadra/Hashem</t>
  </si>
  <si>
    <t xml:space="preserve">179554186	</t>
  </si>
  <si>
    <t xml:space="preserve">21089307193	</t>
  </si>
  <si>
    <t>[南旧金山]北旧金山机场康福特茵套房酒店(Comfort Inn &amp; Suites San Francisco Airport North)(37214756)</t>
  </si>
  <si>
    <t>套房, 1 张特大床房&lt;2人入住&gt;&lt;不退款&gt;&lt;早餐&gt;</t>
  </si>
  <si>
    <t>Helfrick/Dale E.,Helfrick/Carol A.</t>
  </si>
  <si>
    <t xml:space="preserve">21144542922	</t>
  </si>
  <si>
    <t>[南岸]墨尔本朗廷酒店(The Langham Melbourne)(37200487)</t>
  </si>
  <si>
    <t>高级特大床房&lt;2人入住&gt;&lt;不退款&gt;</t>
  </si>
  <si>
    <t>ZHOU/WENXUAN</t>
  </si>
  <si>
    <t xml:space="preserve">2707950	</t>
  </si>
  <si>
    <t xml:space="preserve">GM9O1849ET8V92	</t>
  </si>
  <si>
    <t xml:space="preserve">21181268668	</t>
  </si>
  <si>
    <t>[梅菲尔德]纽卡斯尔大道酒店(The Gateway Inn, Newcastle)(46737492)</t>
  </si>
  <si>
    <t>豪华客房&lt;2人入住&gt;&lt;不退款&gt;</t>
  </si>
  <si>
    <t>Crane/Simon Hugo</t>
  </si>
  <si>
    <t xml:space="preserve">EXP-2018269224	</t>
  </si>
  <si>
    <t xml:space="preserve">21197532495	</t>
  </si>
  <si>
    <t>[休斯敦]逸林套房希尔顿休斯顿美术馆酒店(DoubleTree by Hilton Hotel &amp; Suites Houston by the Galleria)(37203793)</t>
  </si>
  <si>
    <t>客房（1张特大床，无障碍，带浴缸）&lt;2人入住&gt;&lt;不退款&gt;</t>
  </si>
  <si>
    <t>ramirez/christian</t>
  </si>
  <si>
    <t xml:space="preserve">2710634	</t>
  </si>
  <si>
    <t xml:space="preserve">21198853302	</t>
  </si>
  <si>
    <t>[迪拜]迪拜费尔蒙特酒店(Fairmont Dubai)(37221826)</t>
  </si>
  <si>
    <t>费尔蒙特房&lt;2人入住&gt;&lt;不退款&gt;&lt;早餐&gt;</t>
  </si>
  <si>
    <t>shroff/Rahul</t>
  </si>
  <si>
    <t xml:space="preserve">2710733	</t>
  </si>
  <si>
    <t xml:space="preserve">1736568	</t>
  </si>
  <si>
    <t>，</t>
  </si>
  <si>
    <t>A220930100804481</t>
  </si>
  <si>
    <t>A220930100847481</t>
  </si>
  <si>
    <t>USD / HKD 当前参考汇率: 7.8498</t>
  </si>
  <si>
    <t>总计：2248 USD/
17646.35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</si>
  <si>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</si>
  <si>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</si>
  <si>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</si>
  <si>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</si>
  <si>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</si>
  <si>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</si>
  <si>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</si>
  <si>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</si>
  <si>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</si>
  <si>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</si>
  <si>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</si>
  <si>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</si>
  <si>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</si>
  <si>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</si>
  <si>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</si>
  <si>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</si>
  <si>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</si>
  <si>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</si>
  <si>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</si>
  <si>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</si>
  <si>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2710733</t>
  </si>
  <si>
    <t>迪拜费尔蒙特酒店</t>
  </si>
  <si>
    <t>shroff Rahul</t>
  </si>
  <si>
    <t>2022-09-27</t>
  </si>
  <si>
    <t>退房日周结</t>
  </si>
  <si>
    <t>843.26</t>
  </si>
  <si>
    <t>118.00</t>
  </si>
  <si>
    <t>0</t>
  </si>
  <si>
    <t>0.00</t>
  </si>
  <si>
    <t>携程盛景国际直连</t>
  </si>
  <si>
    <t>01.010677</t>
  </si>
  <si>
    <t>2022-09-26 21:12:50</t>
  </si>
  <si>
    <t>否</t>
  </si>
  <si>
    <t>汇智国际旅游发展有限公司</t>
  </si>
  <si>
    <t>直连</t>
  </si>
  <si>
    <t>阿拉伯联合酋长国</t>
  </si>
  <si>
    <t>2710634</t>
  </si>
  <si>
    <t>逸林套房希尔顿休斯顿美术馆酒店</t>
  </si>
  <si>
    <t>ramirez christian</t>
  </si>
  <si>
    <t>1179.14</t>
  </si>
  <si>
    <t>165.00</t>
  </si>
  <si>
    <t>2022-09-26 20:17:41</t>
  </si>
  <si>
    <t>美国</t>
  </si>
  <si>
    <t>2709655</t>
  </si>
  <si>
    <t>纽卡斯尔大道酒店</t>
  </si>
  <si>
    <t>Crane Simon Hugo</t>
  </si>
  <si>
    <t>964.75</t>
  </si>
  <si>
    <t>135.00</t>
  </si>
  <si>
    <t>2022-09-26 08:51:49</t>
  </si>
  <si>
    <t>澳大利亚</t>
  </si>
  <si>
    <t>2022-09-25</t>
  </si>
  <si>
    <t>2707950</t>
  </si>
  <si>
    <t>墨尔本朗廷酒店</t>
  </si>
  <si>
    <t>ZHOU WENXUAN</t>
  </si>
  <si>
    <t>2229.65</t>
  </si>
  <si>
    <t>312.00</t>
  </si>
  <si>
    <t>2022-09-25 02:49:29</t>
  </si>
  <si>
    <t>2022-09-20</t>
  </si>
  <si>
    <t>2699762</t>
  </si>
  <si>
    <t>北旧金山机场舒适套房酒店</t>
  </si>
  <si>
    <t>Helfrick Dale E.,Helfrick Carol A.</t>
  </si>
  <si>
    <t>723.37</t>
  </si>
  <si>
    <t>103.00</t>
  </si>
  <si>
    <t>2022-09-20 06:38:27</t>
  </si>
  <si>
    <t>2022-09-19</t>
  </si>
  <si>
    <t>2698328</t>
  </si>
  <si>
    <t>旧金山斯坦福庭院酒店</t>
  </si>
  <si>
    <t>Abukhadra Hashem</t>
  </si>
  <si>
    <t>2022-09-24</t>
  </si>
  <si>
    <t>3820.03</t>
  </si>
  <si>
    <t>546.00</t>
  </si>
  <si>
    <t>2022-09-19 06:00:16</t>
  </si>
  <si>
    <t>2022-09-17</t>
  </si>
  <si>
    <t>2696066</t>
  </si>
  <si>
    <t>首尔三井酒店</t>
  </si>
  <si>
    <t>HWANG MIKYOUNG</t>
  </si>
  <si>
    <t>1786.63</t>
  </si>
  <si>
    <t>255.00</t>
  </si>
  <si>
    <t>2022-09-17 18:50:19</t>
  </si>
  <si>
    <t>直采</t>
  </si>
  <si>
    <t>韩国</t>
  </si>
  <si>
    <t>2022-09-11</t>
  </si>
  <si>
    <t>2687019</t>
  </si>
  <si>
    <t>伦敦德里舒眠酒店</t>
  </si>
  <si>
    <t>Seekins Barbara A</t>
  </si>
  <si>
    <t>631.93</t>
  </si>
  <si>
    <t>91.00</t>
  </si>
  <si>
    <t>2022-09-11 05:08:12</t>
  </si>
  <si>
    <t>2022-08-19</t>
  </si>
  <si>
    <t>2659816</t>
  </si>
  <si>
    <t>布里斯托港温泉酒店</t>
  </si>
  <si>
    <t>Friday Dave</t>
  </si>
  <si>
    <t>1727.81</t>
  </si>
  <si>
    <t>254.00</t>
  </si>
  <si>
    <t>2022-08-19 08:20:56</t>
  </si>
  <si>
    <t>英国</t>
  </si>
  <si>
    <t>2022-08-03</t>
  </si>
  <si>
    <t>2642740</t>
  </si>
  <si>
    <t>Harolds Evotel Cebu</t>
  </si>
  <si>
    <t>Minning Taylor,Minning Taylor</t>
  </si>
  <si>
    <t>460.18</t>
  </si>
  <si>
    <t>68.00</t>
  </si>
  <si>
    <t>2022-08-03 14:22:13</t>
  </si>
  <si>
    <t>菲律宾</t>
  </si>
  <si>
    <t>2022-07-28</t>
  </si>
  <si>
    <t>2635134</t>
  </si>
  <si>
    <t>波特兰机场克拉丽奥酒店</t>
  </si>
  <si>
    <t>Wulf Sheila</t>
  </si>
  <si>
    <t>1361.65</t>
  </si>
  <si>
    <t>201.00</t>
  </si>
  <si>
    <t>2022-07-28 04:12:29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</si>
</sst>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476250</xdr:colOff>
      <xdr:row>59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90600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44830</v>
      </c>
      <c r="G2" s="6">
        <v>44831</v>
      </c>
      <c r="H2" s="4">
        <v>1</v>
      </c>
      <c r="I2" s="4">
        <v>1</v>
      </c>
      <c r="J2" s="4">
        <v>1</v>
      </c>
      <c r="K2" s="4" t="s">
        <v>30</v>
      </c>
      <c r="L2" s="4">
        <v>201</v>
      </c>
      <c r="M2" s="4">
        <v>201</v>
      </c>
      <c r="N2" s="4" t="s">
        <v>31</v>
      </c>
      <c r="O2" s="4" t="s">
        <v>32</v>
      </c>
      <c r="P2" s="4" t="s">
        <v>33</v>
      </c>
      <c r="Q2" s="4">
        <v>0</v>
      </c>
      <c r="R2" s="7">
        <v>44770</v>
      </c>
      <c r="S2" s="6">
        <v>44834</v>
      </c>
      <c r="T2" s="4" t="s">
        <v>34</v>
      </c>
      <c r="U2" s="4">
        <v>201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44830</v>
      </c>
      <c r="G3" s="6">
        <v>44831</v>
      </c>
      <c r="H3" s="4">
        <v>1</v>
      </c>
      <c r="I3" s="4">
        <v>1</v>
      </c>
      <c r="J3" s="4">
        <v>1</v>
      </c>
      <c r="K3" s="4" t="s">
        <v>30</v>
      </c>
      <c r="L3" s="4">
        <v>68</v>
      </c>
      <c r="M3" s="4">
        <v>68</v>
      </c>
      <c r="N3" s="4" t="s">
        <v>40</v>
      </c>
      <c r="O3" s="4" t="s">
        <v>32</v>
      </c>
      <c r="P3" s="4" t="s">
        <v>33</v>
      </c>
      <c r="Q3" s="4">
        <v>0</v>
      </c>
      <c r="R3" s="7">
        <v>44776</v>
      </c>
      <c r="S3" s="6">
        <v>44834</v>
      </c>
      <c r="T3" s="4" t="s">
        <v>34</v>
      </c>
      <c r="U3" s="4">
        <v>68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44829</v>
      </c>
      <c r="G4" s="6">
        <v>44831</v>
      </c>
      <c r="H4" s="4">
        <v>1</v>
      </c>
      <c r="I4" s="4">
        <v>2</v>
      </c>
      <c r="J4" s="4">
        <v>2</v>
      </c>
      <c r="K4" s="4" t="s">
        <v>30</v>
      </c>
      <c r="L4" s="4">
        <v>254</v>
      </c>
      <c r="M4" s="4">
        <v>254</v>
      </c>
      <c r="N4" s="4" t="s">
        <v>45</v>
      </c>
      <c r="O4" s="4" t="s">
        <v>32</v>
      </c>
      <c r="P4" s="4" t="s">
        <v>33</v>
      </c>
      <c r="Q4" s="4">
        <v>0</v>
      </c>
      <c r="R4" s="7">
        <v>44792</v>
      </c>
      <c r="S4" s="6">
        <v>44834</v>
      </c>
      <c r="T4" s="4" t="s">
        <v>34</v>
      </c>
      <c r="U4" s="4">
        <v>254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44830</v>
      </c>
      <c r="G5" s="6">
        <v>44831</v>
      </c>
      <c r="H5" s="4">
        <v>1</v>
      </c>
      <c r="I5" s="4">
        <v>1</v>
      </c>
      <c r="J5" s="4">
        <v>1</v>
      </c>
      <c r="K5" s="4" t="s">
        <v>30</v>
      </c>
      <c r="L5" s="4">
        <v>91</v>
      </c>
      <c r="M5" s="4">
        <v>91</v>
      </c>
      <c r="N5" s="4" t="s">
        <v>49</v>
      </c>
      <c r="O5" s="4" t="s">
        <v>32</v>
      </c>
      <c r="P5" s="4" t="s">
        <v>33</v>
      </c>
      <c r="Q5" s="4">
        <v>0</v>
      </c>
      <c r="R5" s="7">
        <v>44815</v>
      </c>
      <c r="S5" s="6">
        <v>44834</v>
      </c>
      <c r="T5" s="4" t="s">
        <v>34</v>
      </c>
      <c r="U5" s="4">
        <v>91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44828</v>
      </c>
      <c r="G6" s="6">
        <v>44831</v>
      </c>
      <c r="H6" s="4">
        <v>1</v>
      </c>
      <c r="I6" s="4">
        <v>3</v>
      </c>
      <c r="J6" s="4">
        <v>3</v>
      </c>
      <c r="K6" s="4" t="s">
        <v>30</v>
      </c>
      <c r="L6" s="4">
        <v>255</v>
      </c>
      <c r="M6" s="4">
        <v>255</v>
      </c>
      <c r="N6" s="4" t="s">
        <v>54</v>
      </c>
      <c r="O6" s="4" t="s">
        <v>32</v>
      </c>
      <c r="P6" s="4" t="s">
        <v>33</v>
      </c>
      <c r="Q6" s="4">
        <v>0</v>
      </c>
      <c r="R6" s="7">
        <v>44821</v>
      </c>
      <c r="S6" s="6">
        <v>44834</v>
      </c>
      <c r="T6" s="4" t="s">
        <v>34</v>
      </c>
      <c r="U6" s="4">
        <v>255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44828</v>
      </c>
      <c r="G7" s="6">
        <v>44831</v>
      </c>
      <c r="H7" s="4">
        <v>1</v>
      </c>
      <c r="I7" s="4">
        <v>3</v>
      </c>
      <c r="J7" s="4">
        <v>3</v>
      </c>
      <c r="K7" s="4" t="s">
        <v>30</v>
      </c>
      <c r="L7" s="4">
        <v>546</v>
      </c>
      <c r="M7" s="4">
        <v>546</v>
      </c>
      <c r="N7" s="4" t="s">
        <v>60</v>
      </c>
      <c r="O7" s="4" t="s">
        <v>32</v>
      </c>
      <c r="P7" s="4" t="s">
        <v>33</v>
      </c>
      <c r="Q7" s="4">
        <v>0</v>
      </c>
      <c r="R7" s="7">
        <v>44823</v>
      </c>
      <c r="S7" s="6">
        <v>44834</v>
      </c>
      <c r="T7" s="4" t="s">
        <v>34</v>
      </c>
      <c r="U7" s="4">
        <v>546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44830</v>
      </c>
      <c r="G8" s="6">
        <v>44831</v>
      </c>
      <c r="H8" s="4">
        <v>1</v>
      </c>
      <c r="I8" s="4">
        <v>1</v>
      </c>
      <c r="J8" s="4">
        <v>1</v>
      </c>
      <c r="K8" s="4" t="s">
        <v>30</v>
      </c>
      <c r="L8" s="4">
        <v>103</v>
      </c>
      <c r="M8" s="4">
        <v>103</v>
      </c>
      <c r="N8" s="4" t="s">
        <v>65</v>
      </c>
      <c r="O8" s="4" t="s">
        <v>32</v>
      </c>
      <c r="P8" s="4" t="s">
        <v>33</v>
      </c>
      <c r="Q8" s="4">
        <v>0</v>
      </c>
      <c r="R8" s="7">
        <v>44824</v>
      </c>
      <c r="S8" s="6">
        <v>44834</v>
      </c>
      <c r="T8" s="4" t="s">
        <v>34</v>
      </c>
      <c r="U8" s="4">
        <v>103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44829</v>
      </c>
      <c r="G9" s="6">
        <v>44831</v>
      </c>
      <c r="H9" s="4">
        <v>1</v>
      </c>
      <c r="I9" s="4">
        <v>2</v>
      </c>
      <c r="J9" s="4">
        <v>2</v>
      </c>
      <c r="K9" s="4" t="s">
        <v>30</v>
      </c>
      <c r="L9" s="4">
        <v>312</v>
      </c>
      <c r="M9" s="4">
        <v>312</v>
      </c>
      <c r="N9" s="4" t="s">
        <v>69</v>
      </c>
      <c r="O9" s="4" t="s">
        <v>32</v>
      </c>
      <c r="P9" s="4" t="s">
        <v>33</v>
      </c>
      <c r="Q9" s="4">
        <v>0</v>
      </c>
      <c r="R9" s="7">
        <v>44829</v>
      </c>
      <c r="S9" s="6">
        <v>44834</v>
      </c>
      <c r="T9" s="4" t="s">
        <v>34</v>
      </c>
      <c r="U9" s="4">
        <v>312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44830</v>
      </c>
      <c r="G10" s="6">
        <v>44831</v>
      </c>
      <c r="H10" s="4">
        <v>1</v>
      </c>
      <c r="I10" s="4">
        <v>1</v>
      </c>
      <c r="J10" s="4">
        <v>1</v>
      </c>
      <c r="K10" s="4" t="s">
        <v>30</v>
      </c>
      <c r="L10" s="4">
        <v>135</v>
      </c>
      <c r="M10" s="4">
        <v>135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44834</v>
      </c>
      <c r="T10" s="4" t="s">
        <v>34</v>
      </c>
      <c r="U10" s="4">
        <v>135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44830</v>
      </c>
      <c r="G11" s="6">
        <v>44831</v>
      </c>
      <c r="H11" s="4">
        <v>1</v>
      </c>
      <c r="I11" s="4">
        <v>1</v>
      </c>
      <c r="J11" s="4">
        <v>1</v>
      </c>
      <c r="K11" s="4" t="s">
        <v>30</v>
      </c>
      <c r="L11" s="4">
        <v>165</v>
      </c>
      <c r="M11" s="4">
        <v>165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44830</v>
      </c>
      <c r="S11" s="6">
        <v>44834</v>
      </c>
      <c r="T11" s="4" t="s">
        <v>34</v>
      </c>
      <c r="U11" s="4">
        <v>165</v>
      </c>
      <c r="V11" s="4">
        <v>0</v>
      </c>
      <c r="W11" s="4">
        <v>0</v>
      </c>
      <c r="X11" s="4" t="s">
        <v>81</v>
      </c>
      <c r="Y11" s="4" t="s">
        <v>35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44830</v>
      </c>
      <c r="G12" s="6">
        <v>44831</v>
      </c>
      <c r="H12" s="4">
        <v>1</v>
      </c>
      <c r="I12" s="4">
        <v>1</v>
      </c>
      <c r="J12" s="4">
        <v>1</v>
      </c>
      <c r="K12" s="4" t="s">
        <v>30</v>
      </c>
      <c r="L12" s="4">
        <v>118</v>
      </c>
      <c r="M12" s="4">
        <v>118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44830</v>
      </c>
      <c r="S12" s="6">
        <v>44834</v>
      </c>
      <c r="T12" s="4" t="s">
        <v>34</v>
      </c>
      <c r="U12" s="4">
        <v>118</v>
      </c>
      <c r="V12" s="4">
        <v>0</v>
      </c>
      <c r="W12" s="4">
        <v>0</v>
      </c>
      <c r="X12" s="4" t="s">
        <v>86</v>
      </c>
      <c r="Y12" s="4" t="s">
        <v>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8" sqref="A18:E21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88</v>
      </c>
    </row>
    <row r="2" s="4" customFormat="1" spans="1:10">
      <c r="A2" s="5">
        <v>18536522925</v>
      </c>
      <c r="B2" s="6">
        <v>44830</v>
      </c>
      <c r="C2" s="6">
        <v>44831</v>
      </c>
      <c r="D2" s="4">
        <v>201</v>
      </c>
      <c r="E2" s="4" t="str">
        <f>VLOOKUP(A2,HOP!A:L,12,0)</f>
        <v>201.00</v>
      </c>
      <c r="F2" s="4" t="str">
        <f>VLOOKUP(A2,HOP!A:C,3,0)</f>
        <v>2635134</v>
      </c>
      <c r="G2" s="4">
        <f>D2-E2</f>
        <v>0</v>
      </c>
      <c r="H2" s="4" t="str">
        <f>$H$1&amp;F2</f>
        <v>，2635134</v>
      </c>
      <c r="I2" s="7" t="str">
        <f>VLOOKUP(A2,HOP!A:U,21,0)</f>
        <v>直连</v>
      </c>
      <c r="J2" s="6"/>
    </row>
    <row r="3" s="4" customFormat="1" spans="1:10">
      <c r="A3" s="5">
        <v>18613060046</v>
      </c>
      <c r="B3" s="6">
        <v>44830</v>
      </c>
      <c r="C3" s="6">
        <v>44831</v>
      </c>
      <c r="D3" s="4">
        <v>68</v>
      </c>
      <c r="E3" s="4" t="str">
        <f>VLOOKUP(A3,HOP!A:L,12,0)</f>
        <v>68.00</v>
      </c>
      <c r="F3" s="4" t="str">
        <f>VLOOKUP(A3,HOP!A:C,3,0)</f>
        <v>2642740</v>
      </c>
      <c r="G3" s="4">
        <f t="shared" ref="G3:G12" si="0">D3-E3</f>
        <v>0</v>
      </c>
      <c r="H3" s="4" t="str">
        <f t="shared" ref="H3:H12" si="1">$H$1&amp;F3</f>
        <v>，2642740</v>
      </c>
      <c r="I3" s="7" t="str">
        <f>VLOOKUP(A3,HOP!A:U,21,0)</f>
        <v>直连</v>
      </c>
      <c r="J3" s="6"/>
    </row>
    <row r="4" s="4" customFormat="1" spans="1:10">
      <c r="A4" s="5">
        <v>18799593366</v>
      </c>
      <c r="B4" s="6">
        <v>44829</v>
      </c>
      <c r="C4" s="6">
        <v>44831</v>
      </c>
      <c r="D4" s="4">
        <v>254</v>
      </c>
      <c r="E4" s="4" t="str">
        <f>VLOOKUP(A4,HOP!A:L,12,0)</f>
        <v>254.00</v>
      </c>
      <c r="F4" s="4" t="str">
        <f>VLOOKUP(A4,HOP!A:C,3,0)</f>
        <v>2659816</v>
      </c>
      <c r="G4" s="4">
        <f t="shared" si="0"/>
        <v>0</v>
      </c>
      <c r="H4" s="4" t="str">
        <f t="shared" si="1"/>
        <v>，2659816</v>
      </c>
      <c r="I4" s="7" t="str">
        <f>VLOOKUP(A4,HOP!A:U,21,0)</f>
        <v>直连</v>
      </c>
      <c r="J4" s="6"/>
    </row>
    <row r="5" s="4" customFormat="1" spans="1:10">
      <c r="A5" s="5">
        <v>18949556226</v>
      </c>
      <c r="B5" s="6">
        <v>44830</v>
      </c>
      <c r="C5" s="6">
        <v>44831</v>
      </c>
      <c r="D5" s="4">
        <v>91</v>
      </c>
      <c r="E5" s="4" t="str">
        <f>VLOOKUP(A5,HOP!A:L,12,0)</f>
        <v>91.00</v>
      </c>
      <c r="F5" s="4" t="str">
        <f>VLOOKUP(A5,HOP!A:C,3,0)</f>
        <v>2687019</v>
      </c>
      <c r="G5" s="4">
        <f t="shared" si="0"/>
        <v>0</v>
      </c>
      <c r="H5" s="4" t="str">
        <f t="shared" si="1"/>
        <v>，2687019</v>
      </c>
      <c r="I5" s="7" t="str">
        <f>VLOOKUP(A5,HOP!A:U,21,0)</f>
        <v>直连</v>
      </c>
      <c r="J5" s="6"/>
    </row>
    <row r="6" s="4" customFormat="1" spans="1:10">
      <c r="A6" s="5">
        <v>21037245951</v>
      </c>
      <c r="B6" s="6">
        <v>44828</v>
      </c>
      <c r="C6" s="6">
        <v>44831</v>
      </c>
      <c r="D6" s="4">
        <v>255</v>
      </c>
      <c r="E6" s="4" t="str">
        <f>VLOOKUP(A6,HOP!A:L,12,0)</f>
        <v>255.00</v>
      </c>
      <c r="F6" s="4" t="str">
        <f>VLOOKUP(A6,HOP!A:C,3,0)</f>
        <v>2696066</v>
      </c>
      <c r="G6" s="4">
        <f t="shared" si="0"/>
        <v>0</v>
      </c>
      <c r="H6" s="4" t="str">
        <f t="shared" si="1"/>
        <v>，2696066</v>
      </c>
      <c r="I6" s="7" t="str">
        <f>VLOOKUP(A6,HOP!A:U,21,0)</f>
        <v>直采</v>
      </c>
      <c r="J6" s="6"/>
    </row>
    <row r="7" s="4" customFormat="1" spans="1:10">
      <c r="A7" s="5">
        <v>21067236881</v>
      </c>
      <c r="B7" s="6">
        <v>44828</v>
      </c>
      <c r="C7" s="6">
        <v>44831</v>
      </c>
      <c r="D7" s="4">
        <v>546</v>
      </c>
      <c r="E7" s="4" t="str">
        <f>VLOOKUP(A7,HOP!A:L,12,0)</f>
        <v>546.00</v>
      </c>
      <c r="F7" s="4" t="str">
        <f>VLOOKUP(A7,HOP!A:C,3,0)</f>
        <v>2698328</v>
      </c>
      <c r="G7" s="4">
        <f t="shared" si="0"/>
        <v>0</v>
      </c>
      <c r="H7" s="4" t="str">
        <f t="shared" si="1"/>
        <v>，2698328</v>
      </c>
      <c r="I7" s="7" t="str">
        <f>VLOOKUP(A7,HOP!A:U,21,0)</f>
        <v>直连</v>
      </c>
      <c r="J7" s="6"/>
    </row>
    <row r="8" s="4" customFormat="1" spans="1:10">
      <c r="A8" s="5">
        <v>21089307193</v>
      </c>
      <c r="B8" s="6">
        <v>44830</v>
      </c>
      <c r="C8" s="6">
        <v>44831</v>
      </c>
      <c r="D8" s="4">
        <v>103</v>
      </c>
      <c r="E8" s="4" t="str">
        <f>VLOOKUP(A8,HOP!A:L,12,0)</f>
        <v>103.00</v>
      </c>
      <c r="F8" s="4" t="str">
        <f>VLOOKUP(A8,HOP!A:C,3,0)</f>
        <v>2699762</v>
      </c>
      <c r="G8" s="4">
        <f t="shared" si="0"/>
        <v>0</v>
      </c>
      <c r="H8" s="4" t="str">
        <f t="shared" si="1"/>
        <v>，2699762</v>
      </c>
      <c r="I8" s="7" t="str">
        <f>VLOOKUP(A8,HOP!A:U,21,0)</f>
        <v>直连</v>
      </c>
      <c r="J8" s="6"/>
    </row>
    <row r="9" s="4" customFormat="1" spans="1:10">
      <c r="A9" s="5">
        <v>21144542922</v>
      </c>
      <c r="B9" s="6">
        <v>44829</v>
      </c>
      <c r="C9" s="6">
        <v>44831</v>
      </c>
      <c r="D9" s="4">
        <v>312</v>
      </c>
      <c r="E9" s="4" t="str">
        <f>VLOOKUP(A9,HOP!A:L,12,0)</f>
        <v>312.00</v>
      </c>
      <c r="F9" s="4" t="str">
        <f>VLOOKUP(A9,HOP!A:C,3,0)</f>
        <v>2707950</v>
      </c>
      <c r="G9" s="4">
        <f t="shared" si="0"/>
        <v>0</v>
      </c>
      <c r="H9" s="4" t="str">
        <f t="shared" si="1"/>
        <v>，2707950</v>
      </c>
      <c r="I9" s="7" t="str">
        <f>VLOOKUP(A9,HOP!A:U,21,0)</f>
        <v>直连</v>
      </c>
      <c r="J9" s="6"/>
    </row>
    <row r="10" s="4" customFormat="1" spans="1:10">
      <c r="A10" s="5">
        <v>21181268668</v>
      </c>
      <c r="B10" s="6">
        <v>44830</v>
      </c>
      <c r="C10" s="6">
        <v>44831</v>
      </c>
      <c r="D10" s="4">
        <v>135</v>
      </c>
      <c r="E10" s="4" t="str">
        <f>VLOOKUP(A10,HOP!A:L,12,0)</f>
        <v>135.00</v>
      </c>
      <c r="F10" s="4" t="str">
        <f>VLOOKUP(A10,HOP!A:C,3,0)</f>
        <v>2709655</v>
      </c>
      <c r="G10" s="4">
        <f t="shared" si="0"/>
        <v>0</v>
      </c>
      <c r="H10" s="4" t="str">
        <f t="shared" si="1"/>
        <v>，2709655</v>
      </c>
      <c r="I10" s="7" t="str">
        <f>VLOOKUP(A10,HOP!A:U,21,0)</f>
        <v>直连</v>
      </c>
      <c r="J10" s="6"/>
    </row>
    <row r="11" s="4" customFormat="1" spans="1:10">
      <c r="A11" s="5">
        <v>21197532495</v>
      </c>
      <c r="B11" s="6">
        <v>44830</v>
      </c>
      <c r="C11" s="6">
        <v>44831</v>
      </c>
      <c r="D11" s="4">
        <v>165</v>
      </c>
      <c r="E11" s="4" t="str">
        <f>VLOOKUP(A11,HOP!A:L,12,0)</f>
        <v>165.00</v>
      </c>
      <c r="F11" s="4" t="str">
        <f>VLOOKUP(A11,HOP!A:C,3,0)</f>
        <v>2710634</v>
      </c>
      <c r="G11" s="4">
        <f t="shared" si="0"/>
        <v>0</v>
      </c>
      <c r="H11" s="4" t="str">
        <f t="shared" si="1"/>
        <v>，2710634</v>
      </c>
      <c r="I11" s="7" t="str">
        <f>VLOOKUP(A11,HOP!A:U,21,0)</f>
        <v>直连</v>
      </c>
      <c r="J11" s="6"/>
    </row>
    <row r="12" s="4" customFormat="1" spans="1:10">
      <c r="A12" s="5">
        <v>21198853302</v>
      </c>
      <c r="B12" s="6">
        <v>44830</v>
      </c>
      <c r="C12" s="6">
        <v>44831</v>
      </c>
      <c r="D12" s="4">
        <v>118</v>
      </c>
      <c r="E12" s="4" t="str">
        <f>VLOOKUP(A12,HOP!A:L,12,0)</f>
        <v>118.00</v>
      </c>
      <c r="F12" s="4" t="str">
        <f>VLOOKUP(A12,HOP!A:C,3,0)</f>
        <v>2710733</v>
      </c>
      <c r="G12" s="4">
        <f t="shared" si="0"/>
        <v>0</v>
      </c>
      <c r="H12" s="4" t="str">
        <f t="shared" si="1"/>
        <v>，2710733</v>
      </c>
      <c r="I12" s="7" t="str">
        <f>VLOOKUP(A12,HOP!A:U,21,0)</f>
        <v>直连</v>
      </c>
      <c r="J12" s="6"/>
    </row>
    <row r="14" spans="4:4">
      <c r="D14" s="4">
        <f>SUM(D2:D13)</f>
        <v>2248</v>
      </c>
    </row>
    <row r="18" spans="1:5">
      <c r="A18" s="4" t="s">
        <v>89</v>
      </c>
      <c r="D18" s="4">
        <v>255</v>
      </c>
      <c r="E18" s="4">
        <v>2001.7</v>
      </c>
    </row>
    <row r="19" spans="1:5">
      <c r="A19" s="4" t="s">
        <v>90</v>
      </c>
      <c r="D19" s="4">
        <v>1993</v>
      </c>
      <c r="E19" s="4">
        <v>15644.65</v>
      </c>
    </row>
    <row r="20" spans="1:5">
      <c r="A20" s="4" t="s">
        <v>91</v>
      </c>
      <c r="D20" s="4">
        <f>SUM(D18:D19)</f>
        <v>2248</v>
      </c>
      <c r="E20" s="4">
        <f>SUM(E18:E19)</f>
        <v>17646.35</v>
      </c>
    </row>
    <row r="21" spans="1:1">
      <c r="A21" s="4" t="s">
        <v>92</v>
      </c>
    </row>
  </sheetData>
  <autoFilter ref="A1:XFD1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33" sqref="D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  <c r="V1" s="2" t="s">
        <v>111</v>
      </c>
    </row>
    <row r="2" s="1" customFormat="1" spans="1:22">
      <c r="A2" s="3">
        <v>21198853302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112</v>
      </c>
      <c r="G2" s="1" t="s">
        <v>116</v>
      </c>
      <c r="H2" s="1" t="s">
        <v>117</v>
      </c>
      <c r="I2" s="1" t="s">
        <v>118</v>
      </c>
      <c r="J2" s="1" t="s">
        <v>30</v>
      </c>
      <c r="K2" s="1" t="s">
        <v>119</v>
      </c>
      <c r="L2" s="1" t="s">
        <v>119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  <c r="U2" s="1" t="s">
        <v>127</v>
      </c>
      <c r="V2" s="1" t="s">
        <v>128</v>
      </c>
    </row>
    <row r="3" s="1" customFormat="1" spans="1:22">
      <c r="A3" s="3">
        <v>21197532495</v>
      </c>
      <c r="B3" s="1" t="s">
        <v>112</v>
      </c>
      <c r="C3" s="1" t="s">
        <v>129</v>
      </c>
      <c r="D3" s="1" t="s">
        <v>130</v>
      </c>
      <c r="E3" s="1" t="s">
        <v>131</v>
      </c>
      <c r="F3" s="1" t="s">
        <v>112</v>
      </c>
      <c r="G3" s="1" t="s">
        <v>116</v>
      </c>
      <c r="H3" s="1" t="s">
        <v>117</v>
      </c>
      <c r="I3" s="1" t="s">
        <v>132</v>
      </c>
      <c r="J3" s="1" t="s">
        <v>30</v>
      </c>
      <c r="K3" s="1" t="s">
        <v>133</v>
      </c>
      <c r="L3" s="1" t="s">
        <v>133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134</v>
      </c>
      <c r="S3" s="1" t="s">
        <v>125</v>
      </c>
      <c r="T3" s="1" t="s">
        <v>126</v>
      </c>
      <c r="U3" s="1" t="s">
        <v>127</v>
      </c>
      <c r="V3" s="1" t="s">
        <v>135</v>
      </c>
    </row>
    <row r="4" s="1" customFormat="1" spans="1:22">
      <c r="A4" s="3">
        <v>21181268668</v>
      </c>
      <c r="B4" s="1" t="s">
        <v>112</v>
      </c>
      <c r="C4" s="1" t="s">
        <v>136</v>
      </c>
      <c r="D4" s="1" t="s">
        <v>137</v>
      </c>
      <c r="E4" s="1" t="s">
        <v>138</v>
      </c>
      <c r="F4" s="1" t="s">
        <v>112</v>
      </c>
      <c r="G4" s="1" t="s">
        <v>116</v>
      </c>
      <c r="H4" s="1" t="s">
        <v>117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141</v>
      </c>
      <c r="S4" s="1" t="s">
        <v>125</v>
      </c>
      <c r="T4" s="1" t="s">
        <v>126</v>
      </c>
      <c r="U4" s="1" t="s">
        <v>127</v>
      </c>
      <c r="V4" s="1" t="s">
        <v>142</v>
      </c>
    </row>
    <row r="5" s="1" customFormat="1" spans="1:22">
      <c r="A5" s="3">
        <v>21144542922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143</v>
      </c>
      <c r="G5" s="1" t="s">
        <v>116</v>
      </c>
      <c r="H5" s="1" t="s">
        <v>117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149</v>
      </c>
      <c r="S5" s="1" t="s">
        <v>125</v>
      </c>
      <c r="T5" s="1" t="s">
        <v>126</v>
      </c>
      <c r="U5" s="1" t="s">
        <v>127</v>
      </c>
      <c r="V5" s="1" t="s">
        <v>142</v>
      </c>
    </row>
    <row r="6" s="1" customFormat="1" spans="1:22">
      <c r="A6" s="3">
        <v>21089307193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112</v>
      </c>
      <c r="G6" s="1" t="s">
        <v>116</v>
      </c>
      <c r="H6" s="1" t="s">
        <v>117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156</v>
      </c>
      <c r="S6" s="1" t="s">
        <v>125</v>
      </c>
      <c r="T6" s="1" t="s">
        <v>126</v>
      </c>
      <c r="U6" s="1" t="s">
        <v>127</v>
      </c>
      <c r="V6" s="1" t="s">
        <v>135</v>
      </c>
    </row>
    <row r="7" s="1" customFormat="1" spans="1:22">
      <c r="A7" s="3">
        <v>21067236881</v>
      </c>
      <c r="B7" s="1" t="s">
        <v>157</v>
      </c>
      <c r="C7" s="1" t="s">
        <v>158</v>
      </c>
      <c r="D7" s="1" t="s">
        <v>159</v>
      </c>
      <c r="E7" s="1" t="s">
        <v>160</v>
      </c>
      <c r="F7" s="1" t="s">
        <v>161</v>
      </c>
      <c r="G7" s="1" t="s">
        <v>116</v>
      </c>
      <c r="H7" s="1" t="s">
        <v>117</v>
      </c>
      <c r="I7" s="1" t="s">
        <v>162</v>
      </c>
      <c r="J7" s="1" t="s">
        <v>30</v>
      </c>
      <c r="K7" s="1" t="s">
        <v>163</v>
      </c>
      <c r="L7" s="1" t="s">
        <v>163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164</v>
      </c>
      <c r="S7" s="1" t="s">
        <v>125</v>
      </c>
      <c r="T7" s="1" t="s">
        <v>126</v>
      </c>
      <c r="U7" s="1" t="s">
        <v>127</v>
      </c>
      <c r="V7" s="1" t="s">
        <v>135</v>
      </c>
    </row>
    <row r="8" s="1" customFormat="1" spans="1:22">
      <c r="A8" s="3">
        <v>21037245951</v>
      </c>
      <c r="B8" s="1" t="s">
        <v>165</v>
      </c>
      <c r="C8" s="1" t="s">
        <v>166</v>
      </c>
      <c r="D8" s="1" t="s">
        <v>167</v>
      </c>
      <c r="E8" s="1" t="s">
        <v>168</v>
      </c>
      <c r="F8" s="1" t="s">
        <v>161</v>
      </c>
      <c r="G8" s="1" t="s">
        <v>116</v>
      </c>
      <c r="H8" s="1" t="s">
        <v>117</v>
      </c>
      <c r="I8" s="1" t="s">
        <v>169</v>
      </c>
      <c r="J8" s="1" t="s">
        <v>30</v>
      </c>
      <c r="K8" s="1" t="s">
        <v>170</v>
      </c>
      <c r="L8" s="1" t="s">
        <v>170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171</v>
      </c>
      <c r="S8" s="1" t="s">
        <v>125</v>
      </c>
      <c r="T8" s="1" t="s">
        <v>126</v>
      </c>
      <c r="U8" s="1" t="s">
        <v>172</v>
      </c>
      <c r="V8" s="1" t="s">
        <v>173</v>
      </c>
    </row>
    <row r="9" s="1" customFormat="1" spans="1:22">
      <c r="A9" s="3">
        <v>18949556226</v>
      </c>
      <c r="B9" s="1" t="s">
        <v>174</v>
      </c>
      <c r="C9" s="1" t="s">
        <v>175</v>
      </c>
      <c r="D9" s="1" t="s">
        <v>176</v>
      </c>
      <c r="E9" s="1" t="s">
        <v>177</v>
      </c>
      <c r="F9" s="1" t="s">
        <v>112</v>
      </c>
      <c r="G9" s="1" t="s">
        <v>116</v>
      </c>
      <c r="H9" s="1" t="s">
        <v>117</v>
      </c>
      <c r="I9" s="1" t="s">
        <v>178</v>
      </c>
      <c r="J9" s="1" t="s">
        <v>30</v>
      </c>
      <c r="K9" s="1" t="s">
        <v>179</v>
      </c>
      <c r="L9" s="1" t="s">
        <v>179</v>
      </c>
      <c r="M9" s="1" t="s">
        <v>120</v>
      </c>
      <c r="N9" s="1" t="s">
        <v>120</v>
      </c>
      <c r="O9" s="1" t="s">
        <v>121</v>
      </c>
      <c r="P9" s="1" t="s">
        <v>122</v>
      </c>
      <c r="Q9" s="1" t="s">
        <v>123</v>
      </c>
      <c r="R9" s="1" t="s">
        <v>180</v>
      </c>
      <c r="S9" s="1" t="s">
        <v>125</v>
      </c>
      <c r="T9" s="1" t="s">
        <v>126</v>
      </c>
      <c r="U9" s="1" t="s">
        <v>127</v>
      </c>
      <c r="V9" s="1" t="s">
        <v>135</v>
      </c>
    </row>
    <row r="10" s="1" customFormat="1" spans="1:22">
      <c r="A10" s="3">
        <v>18799593366</v>
      </c>
      <c r="B10" s="1" t="s">
        <v>181</v>
      </c>
      <c r="C10" s="1" t="s">
        <v>182</v>
      </c>
      <c r="D10" s="1" t="s">
        <v>183</v>
      </c>
      <c r="E10" s="1" t="s">
        <v>184</v>
      </c>
      <c r="F10" s="1" t="s">
        <v>143</v>
      </c>
      <c r="G10" s="1" t="s">
        <v>116</v>
      </c>
      <c r="H10" s="1" t="s">
        <v>117</v>
      </c>
      <c r="I10" s="1" t="s">
        <v>185</v>
      </c>
      <c r="J10" s="1" t="s">
        <v>30</v>
      </c>
      <c r="K10" s="1" t="s">
        <v>186</v>
      </c>
      <c r="L10" s="1" t="s">
        <v>186</v>
      </c>
      <c r="M10" s="1" t="s">
        <v>120</v>
      </c>
      <c r="N10" s="1" t="s">
        <v>120</v>
      </c>
      <c r="O10" s="1" t="s">
        <v>121</v>
      </c>
      <c r="P10" s="1" t="s">
        <v>122</v>
      </c>
      <c r="Q10" s="1" t="s">
        <v>123</v>
      </c>
      <c r="R10" s="1" t="s">
        <v>187</v>
      </c>
      <c r="S10" s="1" t="s">
        <v>125</v>
      </c>
      <c r="T10" s="1" t="s">
        <v>126</v>
      </c>
      <c r="U10" s="1" t="s">
        <v>127</v>
      </c>
      <c r="V10" s="1" t="s">
        <v>188</v>
      </c>
    </row>
    <row r="11" s="1" customFormat="1" spans="1:22">
      <c r="A11" s="3">
        <v>18613060046</v>
      </c>
      <c r="B11" s="1" t="s">
        <v>189</v>
      </c>
      <c r="C11" s="1" t="s">
        <v>190</v>
      </c>
      <c r="D11" s="1" t="s">
        <v>191</v>
      </c>
      <c r="E11" s="1" t="s">
        <v>192</v>
      </c>
      <c r="F11" s="1" t="s">
        <v>112</v>
      </c>
      <c r="G11" s="1" t="s">
        <v>116</v>
      </c>
      <c r="H11" s="1" t="s">
        <v>117</v>
      </c>
      <c r="I11" s="1" t="s">
        <v>193</v>
      </c>
      <c r="J11" s="1" t="s">
        <v>30</v>
      </c>
      <c r="K11" s="1" t="s">
        <v>194</v>
      </c>
      <c r="L11" s="1" t="s">
        <v>194</v>
      </c>
      <c r="M11" s="1" t="s">
        <v>120</v>
      </c>
      <c r="N11" s="1" t="s">
        <v>120</v>
      </c>
      <c r="O11" s="1" t="s">
        <v>121</v>
      </c>
      <c r="P11" s="1" t="s">
        <v>122</v>
      </c>
      <c r="Q11" s="1" t="s">
        <v>123</v>
      </c>
      <c r="R11" s="1" t="s">
        <v>195</v>
      </c>
      <c r="S11" s="1" t="s">
        <v>125</v>
      </c>
      <c r="T11" s="1" t="s">
        <v>126</v>
      </c>
      <c r="U11" s="1" t="s">
        <v>127</v>
      </c>
      <c r="V11" s="1" t="s">
        <v>196</v>
      </c>
    </row>
    <row r="12" s="1" customFormat="1" spans="1:22">
      <c r="A12" s="3">
        <v>18536522925</v>
      </c>
      <c r="B12" s="1" t="s">
        <v>197</v>
      </c>
      <c r="C12" s="1" t="s">
        <v>198</v>
      </c>
      <c r="D12" s="1" t="s">
        <v>199</v>
      </c>
      <c r="E12" s="1" t="s">
        <v>200</v>
      </c>
      <c r="F12" s="1" t="s">
        <v>112</v>
      </c>
      <c r="G12" s="1" t="s">
        <v>116</v>
      </c>
      <c r="H12" s="1" t="s">
        <v>117</v>
      </c>
      <c r="I12" s="1" t="s">
        <v>201</v>
      </c>
      <c r="J12" s="1" t="s">
        <v>30</v>
      </c>
      <c r="K12" s="1" t="s">
        <v>202</v>
      </c>
      <c r="L12" s="1" t="s">
        <v>202</v>
      </c>
      <c r="M12" s="1" t="s">
        <v>120</v>
      </c>
      <c r="N12" s="1" t="s">
        <v>120</v>
      </c>
      <c r="O12" s="1" t="s">
        <v>121</v>
      </c>
      <c r="P12" s="1" t="s">
        <v>122</v>
      </c>
      <c r="Q12" s="1" t="s">
        <v>123</v>
      </c>
      <c r="R12" s="1" t="s">
        <v>203</v>
      </c>
      <c r="S12" s="1" t="s">
        <v>125</v>
      </c>
      <c r="T12" s="1" t="s">
        <v>126</v>
      </c>
      <c r="U12" s="1" t="s">
        <v>127</v>
      </c>
      <c r="V12" s="1" t="s">
        <v>135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2022-09-30T01:56:17Z</dcterms:created>
  <dcterms:modified xsi:type="dcterms:W3CDTF">2022-09-30T02:08:54Z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D1C48286AE234EE2BA884382A309D80C</vt:lpwstr>
  </property>
  <property fmtid="{D5CDD505-2E9C-101B-9397-08002B2CF9AE}" pid="3" name="KSOProductBuildVer">
    <vt:lpwstr>2052-11.1.0.12358</vt:lpwstr>
  </property>
</Properties>
</file>