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对账!$A$1:$H$7</definedName>
  </definedNames>
  <calcPr calcId="144525"/>
</workbook>
</file>

<file path=xl/sharedStrings.xml><?xml version="1.0" encoding="utf-8"?>
<sst xmlns="http://schemas.openxmlformats.org/spreadsheetml/2006/main" count="384" uniqueCount="148">
  <si>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</si>
  <si>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</si>
  <si>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</si>
  <si>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</si>
  <si>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</si>
  <si>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</si>
  <si>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</si>
  <si>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</si>
  <si>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</si>
  <si>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20220926-20221002</t>
  </si>
  <si>
    <t>广州汇登信息科技有限公司（预付）</t>
  </si>
  <si>
    <t>4368148</t>
  </si>
  <si>
    <t>3139.20</t>
  </si>
  <si>
    <t>-745.20</t>
  </si>
  <si>
    <t>0.00</t>
  </si>
  <si>
    <t>2394.00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</si>
  <si>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</si>
  <si>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</si>
  <si>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</si>
  <si>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</si>
  <si>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</si>
  <si>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</si>
  <si>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</si>
  <si>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</si>
  <si>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</si>
  <si>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</si>
  <si>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</si>
  <si>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</si>
  <si>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</si>
  <si>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</si>
  <si>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</si>
  <si>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</si>
  <si>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4890921129929234046</t>
  </si>
  <si>
    <t>广州大学城雅乐轩酒店</t>
  </si>
  <si>
    <t>广州市</t>
  </si>
  <si>
    <t>本期应结</t>
  </si>
  <si>
    <t>2022-09-25~2022-09-26</t>
  </si>
  <si>
    <t>快活乐窝大床</t>
  </si>
  <si>
    <t>明天</t>
  </si>
  <si>
    <t>1</t>
  </si>
  <si>
    <t>底价结算</t>
  </si>
  <si>
    <t>403.00</t>
  </si>
  <si>
    <t>45.00</t>
  </si>
  <si>
    <t/>
  </si>
  <si>
    <t>111</t>
  </si>
  <si>
    <t>4890921118077729765</t>
  </si>
  <si>
    <t>林可心</t>
  </si>
  <si>
    <t>460.00</t>
  </si>
  <si>
    <t>51.00</t>
  </si>
  <si>
    <t>4890921127448326278</t>
  </si>
  <si>
    <t>郑坤森</t>
  </si>
  <si>
    <t>4890921105328223001</t>
  </si>
  <si>
    <t>2022-09-25~2022-09-27</t>
  </si>
  <si>
    <t>快活乐窝双床</t>
  </si>
  <si>
    <t>黄少鹏</t>
  </si>
  <si>
    <t>2</t>
  </si>
  <si>
    <t>752.00</t>
  </si>
  <si>
    <t>84.00</t>
  </si>
  <si>
    <t>4890921136689258637</t>
  </si>
  <si>
    <t>2022-09-27~2022-09-28</t>
  </si>
  <si>
    <t>严坚</t>
  </si>
  <si>
    <t>376.00</t>
  </si>
  <si>
    <t>42.00</t>
  </si>
  <si>
    <t>97091876</t>
  </si>
  <si>
    <t>4890921152731001743</t>
  </si>
  <si>
    <t>丹东福瑞德大酒店</t>
  </si>
  <si>
    <t>丹东市</t>
  </si>
  <si>
    <t>2022-09-29~2022-09-30</t>
  </si>
  <si>
    <t>江景大床房</t>
  </si>
  <si>
    <t>张金玲</t>
  </si>
  <si>
    <t>745.20</t>
  </si>
  <si>
    <t>82.80</t>
  </si>
  <si>
    <t>-82.80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</si>
  <si>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</si>
  <si>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</si>
  <si>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</si>
  <si>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</si>
  <si>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</si>
  <si>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</si>
  <si>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</si>
  <si>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</si>
  <si>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</si>
  <si>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</si>
  <si>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-828.00</t>
  </si>
  <si>
    <t>已确认</t>
  </si>
  <si>
    <t>商家承担优惠</t>
  </si>
  <si>
    <t>活动名称</t>
  </si>
  <si>
    <t>活动ID</t>
  </si>
  <si>
    <t>【省钱月卡】酒店特惠红包</t>
  </si>
  <si>
    <t>364489100318896158</t>
  </si>
  <si>
    <t>新客专享酒店红包</t>
  </si>
  <si>
    <t>337875100320892505</t>
  </si>
  <si>
    <t>9月平日当天订-3%-LTH</t>
  </si>
  <si>
    <t>3_901047694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</si>
  <si>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</si>
  <si>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</si>
  <si>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</si>
  <si>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</si>
  <si>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</si>
  <si>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</si>
  <si>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</si>
  <si>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</si>
  <si>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</si>
  <si>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</si>
  <si>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</si>
  <si>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</si>
  <si>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</si>
  <si>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</si>
  <si>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OP录错代理手工-美团EBK</t>
  </si>
  <si>
    <t>A221008164715481</t>
  </si>
  <si>
    <t>总计：2394元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</si>
  <si>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</si>
  <si>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</si>
  <si>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</si>
  <si>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</si>
  <si>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</si>
  <si>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</si>
  <si>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</si>
  <si>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</si>
  <si>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</si>
  <si>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</si>
  <si>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</si>
  <si>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</si>
  <si>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</si>
  <si>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</si>
  <si>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</si>
  <si>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</si>
  <si>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</si>
  <si>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</si>
  <si>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</si>
  <si>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</si>
  <si>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</si>
  <si>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2022-09-25</t>
  </si>
  <si>
    <t>2708973</t>
  </si>
  <si>
    <t>2022-09-26</t>
  </si>
  <si>
    <t>退房日周结</t>
  </si>
  <si>
    <t>RMB</t>
  </si>
  <si>
    <t>0</t>
  </si>
  <si>
    <t>美团国内EBK</t>
  </si>
  <si>
    <t>01.011001</t>
  </si>
  <si>
    <t>2022-09-25 19:33:39</t>
  </si>
  <si>
    <t>广州汇登信息科技有限公司</t>
  </si>
  <si>
    <t>直采</t>
  </si>
  <si>
    <t>中国</t>
  </si>
  <si>
    <t>2710553</t>
  </si>
  <si>
    <t>2022-09-27</t>
  </si>
  <si>
    <t>2022-09-28</t>
  </si>
  <si>
    <t>2022-09-26 19:25:48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</si>
</sst>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18</xdr:col>
      <xdr:colOff>12700</xdr:colOff>
      <xdr:row>24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5306675" cy="132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E1" workbookViewId="0">
      <selection activeCell="E1" sqref="$A1:$XFD1048576"/>
    </sheetView>
  </sheetViews>
  <sheetFormatPr defaultColWidth="8.83333333333333" defaultRowHeight="13.5" outlineLevelRow="6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36</v>
      </c>
      <c r="F3" t="s">
        <v>37</v>
      </c>
      <c r="G3" t="s">
        <v>46</v>
      </c>
      <c r="H3" t="s">
        <v>39</v>
      </c>
      <c r="I3" t="s">
        <v>40</v>
      </c>
      <c r="J3" t="s">
        <v>47</v>
      </c>
      <c r="K3" t="s">
        <v>47</v>
      </c>
      <c r="L3" t="s">
        <v>48</v>
      </c>
      <c r="M3" t="s">
        <v>14</v>
      </c>
      <c r="N3" t="s">
        <v>14</v>
      </c>
      <c r="O3" t="s">
        <v>14</v>
      </c>
      <c r="P3" t="s">
        <v>14</v>
      </c>
      <c r="Q3" t="s">
        <v>43</v>
      </c>
      <c r="R3" t="s">
        <v>44</v>
      </c>
      <c r="S3" t="s">
        <v>43</v>
      </c>
    </row>
    <row r="4" spans="1:19">
      <c r="A4" t="s">
        <v>49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50</v>
      </c>
      <c r="H4" t="s">
        <v>39</v>
      </c>
      <c r="I4" t="s">
        <v>40</v>
      </c>
      <c r="J4" t="s">
        <v>41</v>
      </c>
      <c r="K4" t="s">
        <v>41</v>
      </c>
      <c r="L4" t="s">
        <v>42</v>
      </c>
      <c r="M4" t="s">
        <v>14</v>
      </c>
      <c r="N4" t="s">
        <v>14</v>
      </c>
      <c r="O4" t="s">
        <v>14</v>
      </c>
      <c r="P4" t="s">
        <v>14</v>
      </c>
      <c r="Q4" t="s">
        <v>43</v>
      </c>
      <c r="R4" t="s">
        <v>44</v>
      </c>
      <c r="S4" t="s">
        <v>43</v>
      </c>
    </row>
    <row r="5" spans="1:19">
      <c r="A5" t="s">
        <v>51</v>
      </c>
      <c r="B5" t="s">
        <v>33</v>
      </c>
      <c r="C5" t="s">
        <v>34</v>
      </c>
      <c r="D5" t="s">
        <v>35</v>
      </c>
      <c r="E5" t="s">
        <v>52</v>
      </c>
      <c r="F5" t="s">
        <v>53</v>
      </c>
      <c r="G5" t="s">
        <v>54</v>
      </c>
      <c r="H5" t="s">
        <v>55</v>
      </c>
      <c r="I5" t="s">
        <v>40</v>
      </c>
      <c r="J5" t="s">
        <v>56</v>
      </c>
      <c r="K5" t="s">
        <v>56</v>
      </c>
      <c r="L5" t="s">
        <v>57</v>
      </c>
      <c r="M5" t="s">
        <v>14</v>
      </c>
      <c r="N5" t="s">
        <v>14</v>
      </c>
      <c r="O5" t="s">
        <v>14</v>
      </c>
      <c r="P5" t="s">
        <v>14</v>
      </c>
      <c r="Q5" t="s">
        <v>43</v>
      </c>
      <c r="R5" t="s">
        <v>44</v>
      </c>
      <c r="S5" t="s">
        <v>43</v>
      </c>
    </row>
    <row r="6" spans="1:19">
      <c r="A6" t="s">
        <v>58</v>
      </c>
      <c r="B6" t="s">
        <v>33</v>
      </c>
      <c r="C6" t="s">
        <v>34</v>
      </c>
      <c r="D6" t="s">
        <v>35</v>
      </c>
      <c r="E6" t="s">
        <v>59</v>
      </c>
      <c r="F6" t="s">
        <v>53</v>
      </c>
      <c r="G6" t="s">
        <v>60</v>
      </c>
      <c r="H6" t="s">
        <v>39</v>
      </c>
      <c r="I6" t="s">
        <v>40</v>
      </c>
      <c r="J6" t="s">
        <v>61</v>
      </c>
      <c r="K6" t="s">
        <v>61</v>
      </c>
      <c r="L6" t="s">
        <v>62</v>
      </c>
      <c r="M6" t="s">
        <v>14</v>
      </c>
      <c r="N6" t="s">
        <v>14</v>
      </c>
      <c r="O6" t="s">
        <v>14</v>
      </c>
      <c r="P6" t="s">
        <v>14</v>
      </c>
      <c r="Q6" t="s">
        <v>43</v>
      </c>
      <c r="R6" t="s">
        <v>63</v>
      </c>
      <c r="S6" t="s">
        <v>43</v>
      </c>
    </row>
    <row r="7" spans="1:19">
      <c r="A7" t="s">
        <v>64</v>
      </c>
      <c r="B7" t="s">
        <v>65</v>
      </c>
      <c r="C7" t="s">
        <v>66</v>
      </c>
      <c r="D7" t="s">
        <v>35</v>
      </c>
      <c r="E7" t="s">
        <v>67</v>
      </c>
      <c r="F7" t="s">
        <v>68</v>
      </c>
      <c r="G7" t="s">
        <v>69</v>
      </c>
      <c r="H7" t="s">
        <v>39</v>
      </c>
      <c r="I7" t="s">
        <v>40</v>
      </c>
      <c r="J7" t="s">
        <v>14</v>
      </c>
      <c r="K7" t="s">
        <v>70</v>
      </c>
      <c r="L7" t="s">
        <v>71</v>
      </c>
      <c r="M7" t="s">
        <v>72</v>
      </c>
      <c r="N7" t="s">
        <v>14</v>
      </c>
      <c r="O7" t="s">
        <v>13</v>
      </c>
      <c r="P7" t="s">
        <v>14</v>
      </c>
      <c r="Q7" t="s">
        <v>43</v>
      </c>
      <c r="R7" t="s">
        <v>44</v>
      </c>
      <c r="S7" t="s">
        <v>43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73</v>
      </c>
      <c r="D1" t="s">
        <v>74</v>
      </c>
      <c r="E1" t="s">
        <v>20</v>
      </c>
      <c r="F1" t="s">
        <v>21</v>
      </c>
      <c r="G1" t="s">
        <v>22</v>
      </c>
      <c r="H1" t="s">
        <v>75</v>
      </c>
      <c r="I1" t="s">
        <v>24</v>
      </c>
      <c r="J1" t="s">
        <v>76</v>
      </c>
      <c r="K1" t="s">
        <v>77</v>
      </c>
      <c r="L1" t="s">
        <v>78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79</v>
      </c>
    </row>
    <row r="2" spans="1:18">
      <c r="A2" t="s">
        <v>65</v>
      </c>
      <c r="B2" t="s">
        <v>43</v>
      </c>
      <c r="C2" t="s">
        <v>64</v>
      </c>
      <c r="D2" t="s">
        <v>80</v>
      </c>
      <c r="E2" t="s">
        <v>67</v>
      </c>
      <c r="F2" t="s">
        <v>68</v>
      </c>
      <c r="G2" t="s">
        <v>69</v>
      </c>
      <c r="H2" t="s">
        <v>39</v>
      </c>
      <c r="I2" t="s">
        <v>40</v>
      </c>
      <c r="J2" t="s">
        <v>81</v>
      </c>
      <c r="K2" t="s">
        <v>82</v>
      </c>
      <c r="L2" t="s">
        <v>83</v>
      </c>
      <c r="M2" t="s">
        <v>72</v>
      </c>
      <c r="N2" t="s">
        <v>13</v>
      </c>
      <c r="O2" t="s">
        <v>43</v>
      </c>
      <c r="P2" t="s">
        <v>44</v>
      </c>
      <c r="Q2" t="s">
        <v>43</v>
      </c>
      <c r="R2" t="s">
        <v>84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O2" sqref="O2"/>
    </sheetView>
  </sheetViews>
  <sheetFormatPr defaultColWidth="8.83333333333333" defaultRowHeight="13.5" outlineLevelRow="4"/>
  <cols>
    <col min="9" max="9" width="13.3333333333333" customWidth="1"/>
  </cols>
  <sheetData>
    <row r="1" spans="1:15">
      <c r="A1" t="s">
        <v>17</v>
      </c>
      <c r="B1" t="s">
        <v>18</v>
      </c>
      <c r="C1" t="s">
        <v>73</v>
      </c>
      <c r="D1" t="s">
        <v>74</v>
      </c>
      <c r="E1" t="s">
        <v>20</v>
      </c>
      <c r="F1" t="s">
        <v>21</v>
      </c>
      <c r="G1" t="s">
        <v>22</v>
      </c>
      <c r="H1" t="s">
        <v>24</v>
      </c>
      <c r="I1" t="s">
        <v>85</v>
      </c>
      <c r="J1" t="s">
        <v>86</v>
      </c>
      <c r="K1" t="s">
        <v>87</v>
      </c>
      <c r="L1" t="s">
        <v>29</v>
      </c>
      <c r="M1" t="s">
        <v>30</v>
      </c>
      <c r="N1" t="s">
        <v>31</v>
      </c>
      <c r="O1" t="s">
        <v>79</v>
      </c>
    </row>
    <row r="2" spans="1:15">
      <c r="A2" t="s">
        <v>33</v>
      </c>
      <c r="B2" t="s">
        <v>43</v>
      </c>
      <c r="C2" t="s">
        <v>32</v>
      </c>
      <c r="D2" t="s">
        <v>80</v>
      </c>
      <c r="E2" t="s">
        <v>36</v>
      </c>
      <c r="F2" t="s">
        <v>37</v>
      </c>
      <c r="G2" t="s">
        <v>38</v>
      </c>
      <c r="H2" t="s">
        <v>43</v>
      </c>
      <c r="I2" t="s">
        <v>14</v>
      </c>
      <c r="J2" t="s">
        <v>88</v>
      </c>
      <c r="K2" t="s">
        <v>89</v>
      </c>
      <c r="L2" t="s">
        <v>43</v>
      </c>
      <c r="M2" t="s">
        <v>44</v>
      </c>
      <c r="N2" t="s">
        <v>43</v>
      </c>
      <c r="O2" t="s">
        <v>84</v>
      </c>
    </row>
    <row r="3" spans="1:15">
      <c r="A3" t="s">
        <v>33</v>
      </c>
      <c r="B3" t="s">
        <v>43</v>
      </c>
      <c r="C3" t="s">
        <v>45</v>
      </c>
      <c r="D3" t="s">
        <v>80</v>
      </c>
      <c r="E3" t="s">
        <v>36</v>
      </c>
      <c r="F3" t="s">
        <v>37</v>
      </c>
      <c r="G3" t="s">
        <v>46</v>
      </c>
      <c r="H3" t="s">
        <v>43</v>
      </c>
      <c r="I3" t="s">
        <v>14</v>
      </c>
      <c r="J3" t="s">
        <v>90</v>
      </c>
      <c r="K3" t="s">
        <v>91</v>
      </c>
      <c r="L3" t="s">
        <v>43</v>
      </c>
      <c r="M3" t="s">
        <v>44</v>
      </c>
      <c r="N3" t="s">
        <v>43</v>
      </c>
      <c r="O3" t="s">
        <v>84</v>
      </c>
    </row>
    <row r="4" spans="1:15">
      <c r="A4" t="s">
        <v>65</v>
      </c>
      <c r="B4" t="s">
        <v>43</v>
      </c>
      <c r="C4" t="s">
        <v>64</v>
      </c>
      <c r="D4" t="s">
        <v>80</v>
      </c>
      <c r="E4" t="s">
        <v>67</v>
      </c>
      <c r="F4" t="s">
        <v>68</v>
      </c>
      <c r="G4" t="s">
        <v>69</v>
      </c>
      <c r="H4" t="s">
        <v>43</v>
      </c>
      <c r="I4" t="s">
        <v>14</v>
      </c>
      <c r="J4" t="s">
        <v>92</v>
      </c>
      <c r="K4" t="s">
        <v>93</v>
      </c>
      <c r="L4" t="s">
        <v>43</v>
      </c>
      <c r="M4" t="s">
        <v>44</v>
      </c>
      <c r="N4" t="s">
        <v>43</v>
      </c>
      <c r="O4" t="s">
        <v>84</v>
      </c>
    </row>
    <row r="5" spans="1:15">
      <c r="A5" t="s">
        <v>65</v>
      </c>
      <c r="B5" t="s">
        <v>43</v>
      </c>
      <c r="C5" t="s">
        <v>64</v>
      </c>
      <c r="D5" t="s">
        <v>80</v>
      </c>
      <c r="E5" t="s">
        <v>67</v>
      </c>
      <c r="F5" t="s">
        <v>68</v>
      </c>
      <c r="G5" t="s">
        <v>69</v>
      </c>
      <c r="H5" t="s">
        <v>43</v>
      </c>
      <c r="I5" t="s">
        <v>14</v>
      </c>
      <c r="J5" t="s">
        <v>92</v>
      </c>
      <c r="K5" t="s">
        <v>93</v>
      </c>
      <c r="L5" t="s">
        <v>43</v>
      </c>
      <c r="M5" t="s">
        <v>44</v>
      </c>
      <c r="N5" t="s">
        <v>43</v>
      </c>
      <c r="O5" t="s">
        <v>84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94</v>
      </c>
      <c r="B1" t="s">
        <v>95</v>
      </c>
      <c r="C1" t="s">
        <v>6</v>
      </c>
      <c r="D1" t="s">
        <v>96</v>
      </c>
      <c r="E1" t="s">
        <v>97</v>
      </c>
      <c r="F1" t="s">
        <v>98</v>
      </c>
      <c r="G1" t="s">
        <v>99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100</v>
      </c>
      <c r="C1" t="s">
        <v>73</v>
      </c>
      <c r="D1" t="s">
        <v>101</v>
      </c>
      <c r="E1" t="s">
        <v>102</v>
      </c>
      <c r="F1" t="s">
        <v>103</v>
      </c>
      <c r="G1" t="s">
        <v>104</v>
      </c>
      <c r="H1" t="s">
        <v>105</v>
      </c>
      <c r="I1" t="s">
        <v>106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4" sqref="A14:A15"/>
    </sheetView>
  </sheetViews>
  <sheetFormatPr defaultColWidth="8.83333333333333" defaultRowHeight="13.5"/>
  <cols>
    <col min="1" max="1" width="29.625" customWidth="1"/>
    <col min="2" max="2" width="29.75" customWidth="1"/>
  </cols>
  <sheetData>
    <row r="1" spans="1:7">
      <c r="A1" t="s">
        <v>16</v>
      </c>
      <c r="B1" t="s">
        <v>20</v>
      </c>
      <c r="C1" t="s">
        <v>8</v>
      </c>
      <c r="G1" t="s">
        <v>107</v>
      </c>
    </row>
    <row r="2" spans="1:9">
      <c r="A2" s="4" t="s">
        <v>32</v>
      </c>
      <c r="B2" t="s">
        <v>36</v>
      </c>
      <c r="C2" s="3">
        <v>403</v>
      </c>
      <c r="D2">
        <v>403</v>
      </c>
      <c r="E2">
        <v>2709077</v>
      </c>
      <c r="F2">
        <f t="shared" ref="F2:F7" si="0">C2-D2</f>
        <v>0</v>
      </c>
      <c r="G2" t="str">
        <f>$G$1&amp;E2</f>
        <v>，2709077</v>
      </c>
      <c r="H2" t="e">
        <f>VLOOKUP(A2,HOP!A:U,21,0)</f>
        <v>#N/A</v>
      </c>
      <c r="I2" t="s">
        <v>108</v>
      </c>
    </row>
    <row r="3" spans="1:9">
      <c r="A3" s="4" t="s">
        <v>45</v>
      </c>
      <c r="B3" t="s">
        <v>36</v>
      </c>
      <c r="C3" s="3">
        <v>460</v>
      </c>
      <c r="D3">
        <v>460</v>
      </c>
      <c r="E3">
        <v>2707662</v>
      </c>
      <c r="F3">
        <f t="shared" si="0"/>
        <v>0</v>
      </c>
      <c r="G3" t="str">
        <f>$G$1&amp;E3</f>
        <v>，2707662</v>
      </c>
      <c r="H3" t="e">
        <f>VLOOKUP(A3,HOP!A:U,21,0)</f>
        <v>#N/A</v>
      </c>
      <c r="I3" t="s">
        <v>108</v>
      </c>
    </row>
    <row r="4" spans="1:8">
      <c r="A4" t="s">
        <v>49</v>
      </c>
      <c r="B4" t="s">
        <v>36</v>
      </c>
      <c r="C4" s="3">
        <v>403</v>
      </c>
      <c r="D4" t="str">
        <f>VLOOKUP(A4,HOP!A:L,12,0)</f>
        <v>403.00</v>
      </c>
      <c r="E4" t="str">
        <f>VLOOKUP(A4,HOP!A:C,3,0)</f>
        <v>2708973</v>
      </c>
      <c r="F4">
        <f t="shared" si="0"/>
        <v>0</v>
      </c>
      <c r="G4" t="str">
        <f>$G$1&amp;E4</f>
        <v>，2708973</v>
      </c>
      <c r="H4" t="str">
        <f>VLOOKUP(A4,HOP!A:U,21,0)</f>
        <v>直采</v>
      </c>
    </row>
    <row r="5" spans="1:9">
      <c r="A5" s="4" t="s">
        <v>51</v>
      </c>
      <c r="B5" t="s">
        <v>52</v>
      </c>
      <c r="C5" s="3">
        <v>752</v>
      </c>
      <c r="D5">
        <v>752</v>
      </c>
      <c r="E5">
        <v>2705611</v>
      </c>
      <c r="F5">
        <f t="shared" si="0"/>
        <v>0</v>
      </c>
      <c r="G5" t="str">
        <f>$G$1&amp;E5</f>
        <v>，2705611</v>
      </c>
      <c r="H5" t="e">
        <f>VLOOKUP(A5,HOP!A:U,21,0)</f>
        <v>#N/A</v>
      </c>
      <c r="I5" t="s">
        <v>108</v>
      </c>
    </row>
    <row r="6" spans="1:8">
      <c r="A6" t="s">
        <v>58</v>
      </c>
      <c r="B6" t="s">
        <v>59</v>
      </c>
      <c r="C6" s="3">
        <v>376</v>
      </c>
      <c r="D6" t="str">
        <f>VLOOKUP(A6,HOP!A:L,12,0)</f>
        <v>376.00</v>
      </c>
      <c r="E6" t="str">
        <f>VLOOKUP(A6,HOP!A:C,3,0)</f>
        <v>2710553</v>
      </c>
      <c r="F6">
        <f t="shared" si="0"/>
        <v>0</v>
      </c>
      <c r="G6" t="str">
        <f>$G$1&amp;E6</f>
        <v>，2710553</v>
      </c>
      <c r="H6" t="str">
        <f>VLOOKUP(A6,HOP!A:U,21,0)</f>
        <v>直采</v>
      </c>
    </row>
    <row r="7" hidden="1" spans="1:8">
      <c r="A7" t="s">
        <v>64</v>
      </c>
      <c r="B7" t="s">
        <v>67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>$G$1&amp;E7</f>
        <v>#N/A</v>
      </c>
      <c r="H7" t="e">
        <f>VLOOKUP(A7,HOP!A:U,21,0)</f>
        <v>#N/A</v>
      </c>
    </row>
    <row r="9" spans="3:3">
      <c r="C9">
        <f>SUM(C2:C8)</f>
        <v>2394</v>
      </c>
    </row>
    <row r="10" spans="3:3">
      <c r="C10" t="s">
        <v>15</v>
      </c>
    </row>
    <row r="14" spans="1:1">
      <c r="A14" t="s">
        <v>109</v>
      </c>
    </row>
    <row r="15" spans="1:1">
      <c r="A15" t="s">
        <v>110</v>
      </c>
    </row>
  </sheetData>
  <autoFilter ref="A1:H7">
    <filterColumn colId="2">
      <filters>
        <filter val="460"/>
        <filter val="752"/>
        <filter val="403"/>
        <filter val="376"/>
      </filters>
    </filterColumn>
    <extLst/>
  </autoFilter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8" defaultRowHeight="12.75" outlineLevelRow="2"/>
  <cols>
    <col min="1" max="16383" width="8" style="1"/>
  </cols>
  <sheetData>
    <row r="1" s="1" customFormat="1" spans="1:22">
      <c r="A1" s="2" t="s">
        <v>111</v>
      </c>
      <c r="B1" s="2" t="s">
        <v>112</v>
      </c>
      <c r="C1" s="2" t="s">
        <v>113</v>
      </c>
      <c r="D1" s="2" t="s">
        <v>17</v>
      </c>
      <c r="E1" s="2" t="s">
        <v>114</v>
      </c>
      <c r="F1" s="2" t="s">
        <v>115</v>
      </c>
      <c r="G1" s="2" t="s">
        <v>116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1" t="s">
        <v>49</v>
      </c>
      <c r="B2" s="1" t="s">
        <v>132</v>
      </c>
      <c r="C2" s="1" t="s">
        <v>133</v>
      </c>
      <c r="D2" s="1" t="s">
        <v>33</v>
      </c>
      <c r="E2" s="1" t="s">
        <v>50</v>
      </c>
      <c r="F2" s="1" t="s">
        <v>132</v>
      </c>
      <c r="G2" s="1" t="s">
        <v>134</v>
      </c>
      <c r="H2" s="1" t="s">
        <v>135</v>
      </c>
      <c r="I2" s="1" t="s">
        <v>41</v>
      </c>
      <c r="J2" s="1" t="s">
        <v>136</v>
      </c>
      <c r="K2" s="1" t="s">
        <v>41</v>
      </c>
      <c r="L2" s="1" t="s">
        <v>41</v>
      </c>
      <c r="M2" s="1" t="s">
        <v>137</v>
      </c>
      <c r="N2" s="1" t="s">
        <v>137</v>
      </c>
      <c r="O2" s="1" t="s">
        <v>14</v>
      </c>
      <c r="P2" s="1" t="s">
        <v>138</v>
      </c>
      <c r="Q2" s="1" t="s">
        <v>139</v>
      </c>
      <c r="R2" s="1" t="s">
        <v>140</v>
      </c>
      <c r="S2" s="1" t="s">
        <v>82</v>
      </c>
      <c r="T2" s="1" t="s">
        <v>141</v>
      </c>
      <c r="U2" s="1" t="s">
        <v>142</v>
      </c>
      <c r="V2" s="1" t="s">
        <v>143</v>
      </c>
    </row>
    <row r="3" s="1" customFormat="1" spans="1:22">
      <c r="A3" s="1" t="s">
        <v>58</v>
      </c>
      <c r="B3" s="1" t="s">
        <v>134</v>
      </c>
      <c r="C3" s="1" t="s">
        <v>144</v>
      </c>
      <c r="D3" s="1" t="s">
        <v>33</v>
      </c>
      <c r="E3" s="1" t="s">
        <v>60</v>
      </c>
      <c r="F3" s="1" t="s">
        <v>145</v>
      </c>
      <c r="G3" s="1" t="s">
        <v>146</v>
      </c>
      <c r="H3" s="1" t="s">
        <v>135</v>
      </c>
      <c r="I3" s="1" t="s">
        <v>61</v>
      </c>
      <c r="J3" s="1" t="s">
        <v>136</v>
      </c>
      <c r="K3" s="1" t="s">
        <v>61</v>
      </c>
      <c r="L3" s="1" t="s">
        <v>61</v>
      </c>
      <c r="M3" s="1" t="s">
        <v>137</v>
      </c>
      <c r="N3" s="1" t="s">
        <v>137</v>
      </c>
      <c r="O3" s="1" t="s">
        <v>14</v>
      </c>
      <c r="P3" s="1" t="s">
        <v>138</v>
      </c>
      <c r="Q3" s="1" t="s">
        <v>139</v>
      </c>
      <c r="R3" s="1" t="s">
        <v>147</v>
      </c>
      <c r="S3" s="1" t="s">
        <v>82</v>
      </c>
      <c r="T3" s="1" t="s">
        <v>141</v>
      </c>
      <c r="U3" s="1" t="s">
        <v>142</v>
      </c>
      <c r="V3" s="1" t="s">
        <v>143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2022-10-08T08:46:04Z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67D8B445F8CD4D54B76DDCA5A1972D8B</vt:lpwstr>
  </property>
  <property fmtid="{D5CDD505-2E9C-101B-9397-08002B2CF9AE}" pid="3" name="KSOProductBuildVer">
    <vt:lpwstr>2052-11.1.0.12358</vt:lpwstr>
  </property>
</Properties>
</file>