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<sst xmlns="http://schemas.openxmlformats.org/spreadsheetml/2006/main" count="296" uniqueCount="128">
  <si>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</si>
  <si>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</si>
  <si>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</si>
  <si>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</si>
  <si>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</si>
  <si>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</si>
  <si>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</si>
  <si>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</si>
  <si>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</si>
  <si>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20220926-20221002</t>
  </si>
  <si>
    <t>广州汇登信息科技有限公司（直连）</t>
  </si>
  <si>
    <t>4319408</t>
  </si>
  <si>
    <t>2006.00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</si>
  <si>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</si>
  <si>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</si>
  <si>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</si>
  <si>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</si>
  <si>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</si>
  <si>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</si>
  <si>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</si>
  <si>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</si>
  <si>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</si>
  <si>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</si>
  <si>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</si>
  <si>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</si>
  <si>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</si>
  <si>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</si>
  <si>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</si>
  <si>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</si>
  <si>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</si>
  <si>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4890921149961090835</t>
  </si>
  <si>
    <t>广州瑰丽酒店</t>
  </si>
  <si>
    <t>广州市</t>
  </si>
  <si>
    <t>本期应结</t>
  </si>
  <si>
    <t>2022-09-29~2022-09-30</t>
  </si>
  <si>
    <t>豪华大床房【标准价】</t>
  </si>
  <si>
    <t>马小盈</t>
  </si>
  <si>
    <t>1</t>
  </si>
  <si>
    <t>底价结算</t>
  </si>
  <si>
    <t>1377.00</t>
  </si>
  <si>
    <t>153.00</t>
  </si>
  <si>
    <t>2715249</t>
  </si>
  <si>
    <t>1074333</t>
  </si>
  <si>
    <t>4890921153246431609</t>
  </si>
  <si>
    <t>上海虹桥雅辰缇酒店</t>
  </si>
  <si>
    <t>上海市</t>
  </si>
  <si>
    <t>标准房</t>
  </si>
  <si>
    <t>章贤淼</t>
  </si>
  <si>
    <t>295.00</t>
  </si>
  <si>
    <t>32.78</t>
  </si>
  <si>
    <t>2715887</t>
  </si>
  <si>
    <t>443501</t>
  </si>
  <si>
    <t>4890921154877065706</t>
  </si>
  <si>
    <t>2022-09-30~2022-10-01</t>
  </si>
  <si>
    <t>高级房</t>
  </si>
  <si>
    <t>瞿丽萍</t>
  </si>
  <si>
    <t>334.00</t>
  </si>
  <si>
    <t>37.11</t>
  </si>
  <si>
    <t>2716793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</si>
  <si>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</si>
  <si>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</si>
  <si>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</si>
  <si>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</si>
  <si>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</si>
  <si>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</si>
  <si>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</si>
  <si>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</si>
  <si>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</si>
  <si>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</si>
  <si>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</si>
  <si>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</si>
  <si>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【省钱月卡】酒店特惠红包</t>
  </si>
  <si>
    <t>366165100329157289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</si>
  <si>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</si>
  <si>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</si>
  <si>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</si>
  <si>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</si>
  <si>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</si>
  <si>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</si>
  <si>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</si>
  <si>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</si>
  <si>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</si>
  <si>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</si>
  <si>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</si>
  <si>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</si>
  <si>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</si>
  <si>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</si>
  <si>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</si>
  <si>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A221008161630481</t>
  </si>
  <si>
    <t>A221008161657481</t>
  </si>
  <si>
    <t>总计：2006元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</si>
  <si>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</si>
  <si>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</si>
  <si>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</si>
  <si>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</si>
  <si>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</si>
  <si>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</si>
  <si>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</si>
  <si>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</si>
  <si>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</si>
  <si>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</si>
  <si>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</si>
  <si>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</si>
  <si>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</si>
  <si>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</si>
  <si>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</si>
  <si>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</si>
  <si>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</si>
  <si>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</si>
  <si>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</si>
  <si>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</si>
  <si>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</si>
  <si>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2022-09-29</t>
  </si>
  <si>
    <t>2022-09-30</t>
  </si>
  <si>
    <t>退房日周结</t>
  </si>
  <si>
    <t>RMB</t>
  </si>
  <si>
    <t>0</t>
  </si>
  <si>
    <t>美团汇登国内直连</t>
  </si>
  <si>
    <t>01.011020</t>
  </si>
  <si>
    <t>2022-09-29 13:46:52</t>
  </si>
  <si>
    <t>否</t>
  </si>
  <si>
    <t>广州汇登信息科技有限公司</t>
  </si>
  <si>
    <t>直采</t>
  </si>
  <si>
    <t>中国</t>
  </si>
  <si>
    <t>2022-09-29 19:44:31</t>
  </si>
  <si>
    <t>直连</t>
  </si>
  <si>
    <t>2022-10-01</t>
  </si>
  <si>
    <t>2022-09-30 08:52:19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</si>
</sst>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34</v>
      </c>
      <c r="F3" t="s">
        <v>46</v>
      </c>
      <c r="G3" t="s">
        <v>47</v>
      </c>
      <c r="H3" t="s">
        <v>37</v>
      </c>
      <c r="I3" t="s">
        <v>38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50</v>
      </c>
      <c r="R3" t="s">
        <v>50</v>
      </c>
      <c r="S3" t="s">
        <v>51</v>
      </c>
    </row>
    <row r="4" spans="1:19">
      <c r="A4" t="s">
        <v>52</v>
      </c>
      <c r="B4" t="s">
        <v>44</v>
      </c>
      <c r="C4" t="s">
        <v>45</v>
      </c>
      <c r="D4" t="s">
        <v>33</v>
      </c>
      <c r="E4" t="s">
        <v>53</v>
      </c>
      <c r="F4" t="s">
        <v>54</v>
      </c>
      <c r="G4" t="s">
        <v>55</v>
      </c>
      <c r="H4" t="s">
        <v>37</v>
      </c>
      <c r="I4" t="s">
        <v>38</v>
      </c>
      <c r="J4" t="s">
        <v>56</v>
      </c>
      <c r="K4" t="s">
        <v>56</v>
      </c>
      <c r="L4" t="s">
        <v>57</v>
      </c>
      <c r="M4" t="s">
        <v>13</v>
      </c>
      <c r="N4" t="s">
        <v>13</v>
      </c>
      <c r="O4" t="s">
        <v>13</v>
      </c>
      <c r="P4" t="s">
        <v>13</v>
      </c>
      <c r="Q4" t="s">
        <v>58</v>
      </c>
      <c r="R4" t="s">
        <v>58</v>
      </c>
      <c r="S4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59</v>
      </c>
      <c r="D1" t="s">
        <v>60</v>
      </c>
      <c r="E1" t="s">
        <v>18</v>
      </c>
      <c r="F1" t="s">
        <v>19</v>
      </c>
      <c r="G1" t="s">
        <v>20</v>
      </c>
      <c r="H1" t="s">
        <v>61</v>
      </c>
      <c r="I1" t="s">
        <v>22</v>
      </c>
      <c r="J1" t="s">
        <v>62</v>
      </c>
      <c r="K1" t="s">
        <v>63</v>
      </c>
      <c r="L1" t="s">
        <v>64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65</v>
      </c>
    </row>
    <row r="2" spans="1:18">
      <c r="A2" t="s">
        <v>66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 t="s">
        <v>66</v>
      </c>
      <c r="O2" t="s">
        <v>66</v>
      </c>
      <c r="P2" t="s">
        <v>66</v>
      </c>
      <c r="Q2" t="s">
        <v>66</v>
      </c>
      <c r="R2" t="s">
        <v>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59</v>
      </c>
      <c r="D1" t="s">
        <v>60</v>
      </c>
      <c r="E1" t="s">
        <v>18</v>
      </c>
      <c r="F1" t="s">
        <v>19</v>
      </c>
      <c r="G1" t="s">
        <v>20</v>
      </c>
      <c r="H1" t="s">
        <v>22</v>
      </c>
      <c r="I1" t="s">
        <v>67</v>
      </c>
      <c r="J1" t="s">
        <v>68</v>
      </c>
      <c r="K1" t="s">
        <v>69</v>
      </c>
      <c r="L1" t="s">
        <v>27</v>
      </c>
      <c r="M1" t="s">
        <v>28</v>
      </c>
      <c r="N1" t="s">
        <v>29</v>
      </c>
      <c r="O1" t="s">
        <v>65</v>
      </c>
    </row>
    <row r="2" spans="1:15">
      <c r="A2" t="s">
        <v>44</v>
      </c>
      <c r="B2" t="s">
        <v>66</v>
      </c>
      <c r="C2" t="s">
        <v>43</v>
      </c>
      <c r="D2" t="s">
        <v>70</v>
      </c>
      <c r="E2" t="s">
        <v>34</v>
      </c>
      <c r="F2" t="s">
        <v>46</v>
      </c>
      <c r="G2" t="s">
        <v>47</v>
      </c>
      <c r="H2" t="s">
        <v>66</v>
      </c>
      <c r="I2" t="s">
        <v>13</v>
      </c>
      <c r="J2" t="s">
        <v>71</v>
      </c>
      <c r="K2" t="s">
        <v>72</v>
      </c>
      <c r="L2" t="s">
        <v>50</v>
      </c>
      <c r="M2" t="s">
        <v>50</v>
      </c>
      <c r="N2" t="s">
        <v>51</v>
      </c>
      <c r="O2" t="s">
        <v>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74</v>
      </c>
      <c r="B1" t="s">
        <v>75</v>
      </c>
      <c r="C1" t="s">
        <v>6</v>
      </c>
      <c r="D1" t="s">
        <v>76</v>
      </c>
      <c r="E1" t="s">
        <v>77</v>
      </c>
      <c r="F1" t="s">
        <v>78</v>
      </c>
      <c r="G1" t="s">
        <v>79</v>
      </c>
    </row>
    <row r="2" spans="1:7">
      <c r="A2" t="s">
        <v>66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80</v>
      </c>
      <c r="C1" t="s">
        <v>59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7</v>
      </c>
    </row>
    <row r="2" spans="1:10">
      <c r="A2" t="s">
        <v>66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1" sqref="A11:C13"/>
    </sheetView>
  </sheetViews>
  <sheetFormatPr defaultColWidth="8.83333333333333" defaultRowHeight="13.5" outlineLevelCol="7"/>
  <cols>
    <col min="1" max="1" width="22.75" customWidth="1"/>
    <col min="2" max="2" width="26.5" customWidth="1"/>
  </cols>
  <sheetData>
    <row r="1" spans="1:7">
      <c r="A1" t="s">
        <v>14</v>
      </c>
      <c r="B1" t="s">
        <v>18</v>
      </c>
      <c r="C1" t="s">
        <v>8</v>
      </c>
      <c r="G1" t="s">
        <v>87</v>
      </c>
    </row>
    <row r="2" spans="1:8">
      <c r="A2" t="s">
        <v>30</v>
      </c>
      <c r="B2" t="s">
        <v>34</v>
      </c>
      <c r="C2" s="3">
        <v>1377</v>
      </c>
      <c r="D2" t="str">
        <f>VLOOKUP(A2,HOP!A:L,12,0)</f>
        <v>1377.00</v>
      </c>
      <c r="E2" t="str">
        <f>VLOOKUP(A2,HOP!A:C,3,0)</f>
        <v>2715249</v>
      </c>
      <c r="F2">
        <f>C2-D2</f>
        <v>0</v>
      </c>
      <c r="G2" t="str">
        <f>$G$1&amp;E2</f>
        <v>，2715249</v>
      </c>
      <c r="H2" t="str">
        <f>VLOOKUP(A2,HOP!A:U,21,0)</f>
        <v>直采</v>
      </c>
    </row>
    <row r="3" spans="1:8">
      <c r="A3" t="s">
        <v>43</v>
      </c>
      <c r="B3" t="s">
        <v>34</v>
      </c>
      <c r="C3" s="3">
        <v>295</v>
      </c>
      <c r="D3" t="str">
        <f>VLOOKUP(A3,HOP!A:L,12,0)</f>
        <v>295.00</v>
      </c>
      <c r="E3" t="str">
        <f>VLOOKUP(A3,HOP!A:C,3,0)</f>
        <v>2715887</v>
      </c>
      <c r="F3">
        <f>C3-D3</f>
        <v>0</v>
      </c>
      <c r="G3" t="str">
        <f>$G$1&amp;E3</f>
        <v>，2715887</v>
      </c>
      <c r="H3" t="str">
        <f>VLOOKUP(A3,HOP!A:U,21,0)</f>
        <v>直连</v>
      </c>
    </row>
    <row r="4" spans="1:8">
      <c r="A4" t="s">
        <v>52</v>
      </c>
      <c r="B4" t="s">
        <v>53</v>
      </c>
      <c r="C4" s="3">
        <v>334</v>
      </c>
      <c r="D4" t="str">
        <f>VLOOKUP(A4,HOP!A:L,12,0)</f>
        <v>334.00</v>
      </c>
      <c r="E4" t="str">
        <f>VLOOKUP(A4,HOP!A:C,3,0)</f>
        <v>2716793</v>
      </c>
      <c r="F4">
        <f>C4-D4</f>
        <v>0</v>
      </c>
      <c r="G4" t="str">
        <f>$G$1&amp;E4</f>
        <v>，2716793</v>
      </c>
      <c r="H4" t="str">
        <f>VLOOKUP(A4,HOP!A:U,21,0)</f>
        <v>直连</v>
      </c>
    </row>
    <row r="6" spans="3:3">
      <c r="C6">
        <f>SUM(C2:C5)</f>
        <v>2006</v>
      </c>
    </row>
    <row r="7" spans="3:3">
      <c r="C7" t="s">
        <v>12</v>
      </c>
    </row>
    <row r="11" spans="1:2">
      <c r="A11" t="s">
        <v>88</v>
      </c>
      <c r="B11">
        <v>1377</v>
      </c>
    </row>
    <row r="12" spans="1:2">
      <c r="A12" t="s">
        <v>89</v>
      </c>
      <c r="B12">
        <v>629</v>
      </c>
    </row>
    <row r="13" spans="1:2">
      <c r="A13" t="s">
        <v>90</v>
      </c>
      <c r="B13">
        <f>SUM(B11:B12)</f>
        <v>2006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15</v>
      </c>
      <c r="E1" s="2" t="s">
        <v>94</v>
      </c>
      <c r="F1" s="2" t="s">
        <v>95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1" t="s">
        <v>30</v>
      </c>
      <c r="B2" s="1" t="s">
        <v>112</v>
      </c>
      <c r="C2" s="1" t="s">
        <v>41</v>
      </c>
      <c r="D2" s="1" t="s">
        <v>31</v>
      </c>
      <c r="E2" s="1" t="s">
        <v>36</v>
      </c>
      <c r="F2" s="1" t="s">
        <v>112</v>
      </c>
      <c r="G2" s="1" t="s">
        <v>113</v>
      </c>
      <c r="H2" s="1" t="s">
        <v>114</v>
      </c>
      <c r="I2" s="1" t="s">
        <v>39</v>
      </c>
      <c r="J2" s="1" t="s">
        <v>115</v>
      </c>
      <c r="K2" s="1" t="s">
        <v>39</v>
      </c>
      <c r="L2" s="1" t="s">
        <v>39</v>
      </c>
      <c r="M2" s="1" t="s">
        <v>116</v>
      </c>
      <c r="N2" s="1" t="s">
        <v>116</v>
      </c>
      <c r="O2" s="1" t="s">
        <v>13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1" t="s">
        <v>43</v>
      </c>
      <c r="B3" s="1" t="s">
        <v>112</v>
      </c>
      <c r="C3" s="1" t="s">
        <v>50</v>
      </c>
      <c r="D3" s="1" t="s">
        <v>44</v>
      </c>
      <c r="E3" s="1" t="s">
        <v>47</v>
      </c>
      <c r="F3" s="1" t="s">
        <v>112</v>
      </c>
      <c r="G3" s="1" t="s">
        <v>113</v>
      </c>
      <c r="H3" s="1" t="s">
        <v>114</v>
      </c>
      <c r="I3" s="1" t="s">
        <v>48</v>
      </c>
      <c r="J3" s="1" t="s">
        <v>115</v>
      </c>
      <c r="K3" s="1" t="s">
        <v>48</v>
      </c>
      <c r="L3" s="1" t="s">
        <v>48</v>
      </c>
      <c r="M3" s="1" t="s">
        <v>116</v>
      </c>
      <c r="N3" s="1" t="s">
        <v>116</v>
      </c>
      <c r="O3" s="1" t="s">
        <v>13</v>
      </c>
      <c r="P3" s="1" t="s">
        <v>117</v>
      </c>
      <c r="Q3" s="1" t="s">
        <v>118</v>
      </c>
      <c r="R3" s="1" t="s">
        <v>124</v>
      </c>
      <c r="S3" s="1" t="s">
        <v>120</v>
      </c>
      <c r="T3" s="1" t="s">
        <v>121</v>
      </c>
      <c r="U3" s="1" t="s">
        <v>125</v>
      </c>
      <c r="V3" s="1" t="s">
        <v>123</v>
      </c>
    </row>
    <row r="4" s="1" customFormat="1" spans="1:22">
      <c r="A4" s="1" t="s">
        <v>52</v>
      </c>
      <c r="B4" s="1" t="s">
        <v>113</v>
      </c>
      <c r="C4" s="1" t="s">
        <v>58</v>
      </c>
      <c r="D4" s="1" t="s">
        <v>44</v>
      </c>
      <c r="E4" s="1" t="s">
        <v>55</v>
      </c>
      <c r="F4" s="1" t="s">
        <v>113</v>
      </c>
      <c r="G4" s="1" t="s">
        <v>126</v>
      </c>
      <c r="H4" s="1" t="s">
        <v>114</v>
      </c>
      <c r="I4" s="1" t="s">
        <v>56</v>
      </c>
      <c r="J4" s="1" t="s">
        <v>115</v>
      </c>
      <c r="K4" s="1" t="s">
        <v>56</v>
      </c>
      <c r="L4" s="1" t="s">
        <v>56</v>
      </c>
      <c r="M4" s="1" t="s">
        <v>116</v>
      </c>
      <c r="N4" s="1" t="s">
        <v>116</v>
      </c>
      <c r="O4" s="1" t="s">
        <v>13</v>
      </c>
      <c r="P4" s="1" t="s">
        <v>117</v>
      </c>
      <c r="Q4" s="1" t="s">
        <v>118</v>
      </c>
      <c r="R4" s="1" t="s">
        <v>127</v>
      </c>
      <c r="S4" s="1" t="s">
        <v>120</v>
      </c>
      <c r="T4" s="1" t="s">
        <v>121</v>
      </c>
      <c r="U4" s="1" t="s">
        <v>125</v>
      </c>
      <c r="V4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2022-10-08T08:15:58Z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6419ED3E42914A03A103775C9E6ADAB7</vt:lpwstr>
  </property>
  <property fmtid="{D5CDD505-2E9C-101B-9397-08002B2CF9AE}" pid="3" name="KSOProductBuildVer">
    <vt:lpwstr>2052-11.1.0.12358</vt:lpwstr>
  </property>
</Properties>
</file>