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对账!$A$1:$I$14</definedName>
  </definedNames>
  <calcPr calcId="144525"/>
</workbook>
</file>

<file path=xl/sharedStrings.xml><?xml version="1.0" encoding="utf-8"?>
<sst xmlns="http://schemas.openxmlformats.org/spreadsheetml/2006/main" count="518" uniqueCount="245">
  <si>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</si>
  <si>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</si>
  <si>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</si>
  <si>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</si>
  <si>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</si>
  <si>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</si>
  <si>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</si>
  <si>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</si>
  <si>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</si>
  <si>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</si>
  <si>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</si>
  <si>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</si>
  <si>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</si>
  <si>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</si>
  <si>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</si>
  <si>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</si>
  <si>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</si>
  <si>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</si>
  <si>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</si>
  <si>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</si>
  <si>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</si>
  <si>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</si>
  <si>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</si>
  <si>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</si>
  <si>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</si>
  <si>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18387657659	</t>
  </si>
  <si>
    <t>Ctrip</t>
  </si>
  <si>
    <t>正常</t>
  </si>
  <si>
    <t>[特柳莱德]骆驼花园酒店(Camel's Garden Hotel)(40008716)</t>
  </si>
  <si>
    <t>豪华客房1张特大床&lt;2人入住&gt;&lt;不退款&gt;</t>
  </si>
  <si>
    <t>USD</t>
  </si>
  <si>
    <t>Bower/Mark</t>
  </si>
  <si>
    <t>CA6352221003USD-W</t>
  </si>
  <si>
    <t>未提现</t>
  </si>
  <si>
    <t>携程开票</t>
  </si>
  <si>
    <t xml:space="preserve">	</t>
  </si>
  <si>
    <t xml:space="preserve">83354	</t>
  </si>
  <si>
    <t xml:space="preserve">18420370632	</t>
  </si>
  <si>
    <t>[慕尼黑]慕尼黑艺术酒店(Arthotel Munich)(46899970)</t>
  </si>
  <si>
    <t>四人房&lt;不退款&gt;&lt;2人入住&gt;</t>
  </si>
  <si>
    <t>Tohir/Emily</t>
  </si>
  <si>
    <t xml:space="preserve">EXP-1978206588	</t>
  </si>
  <si>
    <t xml:space="preserve">18454920469	</t>
  </si>
  <si>
    <t>[兰卡威]达泰兰卡威(The Datai Langkawi)(8981663)</t>
  </si>
  <si>
    <t>卡努匹豪华房&lt;2人入住&gt;&lt;不退款&gt;</t>
  </si>
  <si>
    <t>Yap/Amelia Zi Yu,Lee/Jon Jian</t>
  </si>
  <si>
    <t xml:space="preserve">2627157	</t>
  </si>
  <si>
    <t xml:space="preserve">1126896	</t>
  </si>
  <si>
    <t xml:space="preserve">18649986463	</t>
  </si>
  <si>
    <t>[韦斯特利]逸景酒店(Pleasant View Inn)(39964404)</t>
  </si>
  <si>
    <t>标准间1张大床&lt;2人入住&gt;&lt;不退款&gt;</t>
  </si>
  <si>
    <t>Sutton/Samantha</t>
  </si>
  <si>
    <t xml:space="preserve">2645946	</t>
  </si>
  <si>
    <t xml:space="preserve">1989950752	</t>
  </si>
  <si>
    <t xml:space="preserve">18888273593	</t>
  </si>
  <si>
    <t>[Cape Neddick]安哥拉治旅馆度假村(Anchorage Inn and Resort)(39584551)</t>
  </si>
  <si>
    <t>Queen, Main Building, No Ocean View Floor 1(至少连住2晚及以上)&lt;2人入住&gt;&lt;不退款&gt;</t>
  </si>
  <si>
    <t>Crane/Edward David</t>
  </si>
  <si>
    <t xml:space="preserve">2670324	</t>
  </si>
  <si>
    <t xml:space="preserve">25413734	</t>
  </si>
  <si>
    <t xml:space="preserve">18907301848	</t>
  </si>
  <si>
    <t>[威廉斯]格兰杰拉酒店(Granzella's Inn)(39577125)</t>
  </si>
  <si>
    <t>标准间1特大床&lt;不退款&gt;&lt;2人入住&gt;</t>
  </si>
  <si>
    <t>Castellini/Brianna Louise</t>
  </si>
  <si>
    <t xml:space="preserve">2003014617	</t>
  </si>
  <si>
    <t xml:space="preserve">18914870585	</t>
  </si>
  <si>
    <t>[Atasehir]81号城市阁楼酒店(Cityloft 81)(39518951)</t>
  </si>
  <si>
    <t>标准双床房&lt;不退款&gt;&lt;2人入住&gt;</t>
  </si>
  <si>
    <t>Ascioglu/Ercan</t>
  </si>
  <si>
    <t xml:space="preserve">2675794	</t>
  </si>
  <si>
    <t xml:space="preserve">650941626	</t>
  </si>
  <si>
    <t>取消</t>
  </si>
  <si>
    <t xml:space="preserve">18957143618	</t>
  </si>
  <si>
    <t>[圣保罗]保利斯塔 H3 酒店(H3 Hotel Paulista)(22757679)</t>
  </si>
  <si>
    <t>三人房&lt;2人入住&gt;&lt;不退款&gt;</t>
  </si>
  <si>
    <t>de andrade/Pedro Henrique Cunha,Costa/Rafaela Aguiar</t>
  </si>
  <si>
    <t xml:space="preserve">64450684	</t>
  </si>
  <si>
    <t xml:space="preserve">18957249089	</t>
  </si>
  <si>
    <t>[旧金山]阿西莫酒店(Axiom Hotel)(16948199)</t>
  </si>
  <si>
    <t>大号床房&lt;2人入住&gt;&lt;不退款&gt;</t>
  </si>
  <si>
    <t>Parks/Melisa</t>
  </si>
  <si>
    <t xml:space="preserve">21023627450	</t>
  </si>
  <si>
    <t>[拿骚湾]美国休斯顿NASA林顿·约翰逊太空中心长住酒店(Extended Stay America Suites - Houston - NASA - Johnson Space Center)(40016354)</t>
  </si>
  <si>
    <t>1号工作室大床&lt;2人入住&gt;&lt;不退款&gt;</t>
  </si>
  <si>
    <t>Wheeler/Curtis Andrew</t>
  </si>
  <si>
    <t xml:space="preserve">2693592	</t>
  </si>
  <si>
    <t xml:space="preserve">165023631	</t>
  </si>
  <si>
    <t xml:space="preserve">21136086216	</t>
  </si>
  <si>
    <t>[达拉斯]达拉斯费尔蒙酒店及度假村(Fairmont Dallas)(8882266)</t>
  </si>
  <si>
    <t>豪华两张双人床房(至少连住2晚及以上)</t>
  </si>
  <si>
    <t>Holt/Lindsey,Arceneaux/Fred</t>
  </si>
  <si>
    <t xml:space="preserve">2706129	</t>
  </si>
  <si>
    <t xml:space="preserve">21141351117	</t>
  </si>
  <si>
    <t>[乔治市]槟城尼奥酒店 (槟城对抗新冠肺炎认证)(Neo+ Penang (PenangFightCovid-19 Certified))(8981404)</t>
  </si>
  <si>
    <t>尼奥双床房(至少连住2晚及以上)&lt;早餐&gt;</t>
  </si>
  <si>
    <t>NORDIN/Azrie Ammar</t>
  </si>
  <si>
    <t xml:space="preserve">2707406	</t>
  </si>
  <si>
    <t xml:space="preserve">163760	</t>
  </si>
  <si>
    <t xml:space="preserve">21230881907	</t>
  </si>
  <si>
    <t>[韦科]韦科伍德韦长住公寓式酒店(Extended Stay America Suites - Waco - Woodway)(39581704)</t>
  </si>
  <si>
    <t>1号工作室大床(至少连住2晚及以上)&lt;早餐&gt;</t>
  </si>
  <si>
    <t>Clapper/Melissa</t>
  </si>
  <si>
    <t xml:space="preserve">160772784	</t>
  </si>
  <si>
    <t>，</t>
  </si>
  <si>
    <t>A221008111626481</t>
  </si>
  <si>
    <t>A221008111716481</t>
  </si>
  <si>
    <t>USD / THB 当前参考汇率: 37.604</t>
  </si>
  <si>
    <t>总计： 5450 USD/
204941.8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</si>
  <si>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</si>
  <si>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</si>
  <si>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</si>
  <si>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</si>
  <si>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</si>
  <si>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</si>
  <si>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</si>
  <si>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</si>
  <si>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</si>
  <si>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</si>
  <si>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</si>
  <si>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</si>
  <si>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</si>
  <si>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</si>
  <si>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</si>
  <si>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</si>
  <si>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</si>
  <si>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</si>
  <si>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</si>
  <si>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2022-09-29</t>
  </si>
  <si>
    <t>2714954</t>
  </si>
  <si>
    <t>韦科伍德韦长住公寓式酒店</t>
  </si>
  <si>
    <t>Clapper Melissa</t>
  </si>
  <si>
    <t>2022-09-30</t>
  </si>
  <si>
    <t>2022-10-02</t>
  </si>
  <si>
    <t>退房日周结</t>
  </si>
  <si>
    <t>1299.40</t>
  </si>
  <si>
    <t>180.00</t>
  </si>
  <si>
    <t>0</t>
  </si>
  <si>
    <t>0.00</t>
  </si>
  <si>
    <t>携程国际直连(CIT)</t>
  </si>
  <si>
    <t>01.011176</t>
  </si>
  <si>
    <t>2022-09-29 11:09:58</t>
  </si>
  <si>
    <t>否</t>
  </si>
  <si>
    <t>汇智国际旅游发展有限公司</t>
  </si>
  <si>
    <t>直连</t>
  </si>
  <si>
    <t>美国</t>
  </si>
  <si>
    <t>2022-09-24</t>
  </si>
  <si>
    <t>2707406</t>
  </si>
  <si>
    <t>槟城尼奥酒店</t>
  </si>
  <si>
    <t>NORDIN Azrie Ammar</t>
  </si>
  <si>
    <t>2022-09-27</t>
  </si>
  <si>
    <t>1250.60</t>
  </si>
  <si>
    <t>175.00</t>
  </si>
  <si>
    <t>2022-09-24 18:29:09</t>
  </si>
  <si>
    <t>直采</t>
  </si>
  <si>
    <t>马来西亚</t>
  </si>
  <si>
    <t>2706129</t>
  </si>
  <si>
    <t>达拉斯费尔蒙酒店及度假村</t>
  </si>
  <si>
    <t>Holt Lindsey,Arceneaux Fred</t>
  </si>
  <si>
    <t>2858.52</t>
  </si>
  <si>
    <t>400.00</t>
  </si>
  <si>
    <t>2022-09-24 01:56:40</t>
  </si>
  <si>
    <t>2022-09-16</t>
  </si>
  <si>
    <t>2693592</t>
  </si>
  <si>
    <t>美国休斯顿NASA林顿·约翰逊太空中心长住酒店</t>
  </si>
  <si>
    <t>Wheeler Curtis Andrew</t>
  </si>
  <si>
    <t>2022-09-26</t>
  </si>
  <si>
    <t>469.63</t>
  </si>
  <si>
    <t>67.00</t>
  </si>
  <si>
    <t>2022-09-16 01:55:25</t>
  </si>
  <si>
    <t>2022-09-14</t>
  </si>
  <si>
    <t>2691890</t>
  </si>
  <si>
    <t>H3保利斯塔酒店</t>
  </si>
  <si>
    <t>VIEIRA HARIEL</t>
  </si>
  <si>
    <t>2022-10-03</t>
  </si>
  <si>
    <t>251.44</t>
  </si>
  <si>
    <t>36.00</t>
  </si>
  <si>
    <t>2022-09-14 23:22:30</t>
  </si>
  <si>
    <t>巴西</t>
  </si>
  <si>
    <t>2022-09-13</t>
  </si>
  <si>
    <t>2690570</t>
  </si>
  <si>
    <t>阿西莫酒店</t>
  </si>
  <si>
    <t>Parks Melisa</t>
  </si>
  <si>
    <t>3693.30</t>
  </si>
  <si>
    <t>532.00</t>
  </si>
  <si>
    <t>2022-09-13 22:05:08</t>
  </si>
  <si>
    <t>2690524</t>
  </si>
  <si>
    <t>de andrade Pedro Henrique Cunha,Costa Rafaela Aguiar</t>
  </si>
  <si>
    <t>2022-09-25</t>
  </si>
  <si>
    <t>583.15</t>
  </si>
  <si>
    <t>84.00</t>
  </si>
  <si>
    <t>2022-09-13 21:27:25</t>
  </si>
  <si>
    <t>2022-09-12</t>
  </si>
  <si>
    <t>2689280</t>
  </si>
  <si>
    <t>首尔东大门诺富特大使酒店</t>
  </si>
  <si>
    <t>Kim Kyunga</t>
  </si>
  <si>
    <t>1222.20</t>
  </si>
  <si>
    <t>176.00</t>
  </si>
  <si>
    <t>2022-09-12 22:44:59</t>
  </si>
  <si>
    <t>韩国</t>
  </si>
  <si>
    <t>2022-08-29</t>
  </si>
  <si>
    <t>2672442</t>
  </si>
  <si>
    <t>格兰杰拉酒店</t>
  </si>
  <si>
    <t>Castellini Brianna Louise</t>
  </si>
  <si>
    <t>2022-10-01</t>
  </si>
  <si>
    <t>1040.03</t>
  </si>
  <si>
    <t>151.00</t>
  </si>
  <si>
    <t>2022-08-29 23:30:41</t>
  </si>
  <si>
    <t>2022-08-27</t>
  </si>
  <si>
    <t>2670324</t>
  </si>
  <si>
    <t>安哥拉治旅馆度假村</t>
  </si>
  <si>
    <t>Crane Edward David</t>
  </si>
  <si>
    <t>2520.86</t>
  </si>
  <si>
    <t>366.00</t>
  </si>
  <si>
    <t>2022-08-27 22:08:59</t>
  </si>
  <si>
    <t>2022-08-06</t>
  </si>
  <si>
    <t>2645946</t>
  </si>
  <si>
    <t>美景度假村</t>
  </si>
  <si>
    <t>Sutton Samantha</t>
  </si>
  <si>
    <t>3755.51</t>
  </si>
  <si>
    <t>554.00</t>
  </si>
  <si>
    <t>2022-08-06 04:55:52</t>
  </si>
  <si>
    <t>2022-07-20</t>
  </si>
  <si>
    <t>2627157</t>
  </si>
  <si>
    <t>达泰度假酒店</t>
  </si>
  <si>
    <t>Yap Amelia Zi Yu,Lee Jon Jian</t>
  </si>
  <si>
    <t>2022-09-23</t>
  </si>
  <si>
    <t>7929.25</t>
  </si>
  <si>
    <t>1173.00</t>
  </si>
  <si>
    <t>2022-07-21 21:29:04</t>
  </si>
  <si>
    <t>2022-07-17</t>
  </si>
  <si>
    <t>2623673</t>
  </si>
  <si>
    <t>慕尼黑艺术酒店</t>
  </si>
  <si>
    <t>Tohir Emily</t>
  </si>
  <si>
    <t>2022-09-28</t>
  </si>
  <si>
    <t>6596.80</t>
  </si>
  <si>
    <t>974.00</t>
  </si>
  <si>
    <t>2022-07-17 02:31:15</t>
  </si>
  <si>
    <t>德国</t>
  </si>
  <si>
    <t>2022-07-13</t>
  </si>
  <si>
    <t>2620373</t>
  </si>
  <si>
    <t>骆驼花园酒店</t>
  </si>
  <si>
    <t>Bower Mark</t>
  </si>
  <si>
    <t>5351.80</t>
  </si>
  <si>
    <t>794.00</t>
  </si>
  <si>
    <t>2022-07-13 23:48:48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</si>
</sst>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200025</xdr:colOff>
      <xdr:row>55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0391775" cy="488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44831</v>
      </c>
      <c r="G2" s="6">
        <v>44833</v>
      </c>
      <c r="H2" s="4">
        <v>1</v>
      </c>
      <c r="I2" s="4">
        <v>2</v>
      </c>
      <c r="J2" s="4">
        <v>2</v>
      </c>
      <c r="K2" s="4" t="s">
        <v>30</v>
      </c>
      <c r="L2" s="4">
        <v>794</v>
      </c>
      <c r="M2" s="4">
        <v>794</v>
      </c>
      <c r="N2" s="4" t="s">
        <v>31</v>
      </c>
      <c r="O2" s="4" t="s">
        <v>32</v>
      </c>
      <c r="P2" s="4" t="s">
        <v>33</v>
      </c>
      <c r="Q2" s="4">
        <v>0</v>
      </c>
      <c r="R2" s="7">
        <v>44755</v>
      </c>
      <c r="S2" s="6">
        <v>44837</v>
      </c>
      <c r="T2" s="4" t="s">
        <v>34</v>
      </c>
      <c r="U2" s="4">
        <v>794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44830</v>
      </c>
      <c r="G3" s="6">
        <v>44832</v>
      </c>
      <c r="H3" s="4">
        <v>1</v>
      </c>
      <c r="I3" s="4">
        <v>2</v>
      </c>
      <c r="J3" s="4">
        <v>2</v>
      </c>
      <c r="K3" s="4" t="s">
        <v>30</v>
      </c>
      <c r="L3" s="4">
        <v>974</v>
      </c>
      <c r="M3" s="4">
        <v>974</v>
      </c>
      <c r="N3" s="4" t="s">
        <v>40</v>
      </c>
      <c r="O3" s="4" t="s">
        <v>32</v>
      </c>
      <c r="P3" s="4" t="s">
        <v>33</v>
      </c>
      <c r="Q3" s="4">
        <v>0</v>
      </c>
      <c r="R3" s="7">
        <v>44759</v>
      </c>
      <c r="S3" s="6">
        <v>44837</v>
      </c>
      <c r="T3" s="4" t="s">
        <v>34</v>
      </c>
      <c r="U3" s="4">
        <v>974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44827</v>
      </c>
      <c r="G4" s="6">
        <v>44830</v>
      </c>
      <c r="H4" s="4">
        <v>1</v>
      </c>
      <c r="I4" s="4">
        <v>3</v>
      </c>
      <c r="J4" s="4">
        <v>3</v>
      </c>
      <c r="K4" s="4" t="s">
        <v>30</v>
      </c>
      <c r="L4" s="4">
        <v>1173</v>
      </c>
      <c r="M4" s="4">
        <v>1173</v>
      </c>
      <c r="N4" s="4" t="s">
        <v>45</v>
      </c>
      <c r="O4" s="4" t="s">
        <v>32</v>
      </c>
      <c r="P4" s="4" t="s">
        <v>33</v>
      </c>
      <c r="Q4" s="4">
        <v>0</v>
      </c>
      <c r="R4" s="7">
        <v>44762</v>
      </c>
      <c r="S4" s="6">
        <v>44837</v>
      </c>
      <c r="T4" s="4" t="s">
        <v>34</v>
      </c>
      <c r="U4" s="4">
        <v>1173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44834</v>
      </c>
      <c r="G5" s="6">
        <v>44836</v>
      </c>
      <c r="H5" s="4">
        <v>1</v>
      </c>
      <c r="I5" s="4">
        <v>2</v>
      </c>
      <c r="J5" s="4">
        <v>2</v>
      </c>
      <c r="K5" s="4" t="s">
        <v>30</v>
      </c>
      <c r="L5" s="4">
        <v>554</v>
      </c>
      <c r="M5" s="4">
        <v>554</v>
      </c>
      <c r="N5" s="4" t="s">
        <v>51</v>
      </c>
      <c r="O5" s="4" t="s">
        <v>32</v>
      </c>
      <c r="P5" s="4" t="s">
        <v>33</v>
      </c>
      <c r="Q5" s="4">
        <v>0</v>
      </c>
      <c r="R5" s="7">
        <v>44779</v>
      </c>
      <c r="S5" s="6">
        <v>44837</v>
      </c>
      <c r="T5" s="4" t="s">
        <v>34</v>
      </c>
      <c r="U5" s="4">
        <v>554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44831</v>
      </c>
      <c r="G6" s="6">
        <v>44833</v>
      </c>
      <c r="H6" s="4">
        <v>1</v>
      </c>
      <c r="I6" s="4">
        <v>2</v>
      </c>
      <c r="J6" s="4">
        <v>2</v>
      </c>
      <c r="K6" s="4" t="s">
        <v>30</v>
      </c>
      <c r="L6" s="4">
        <v>366</v>
      </c>
      <c r="M6" s="4">
        <v>366</v>
      </c>
      <c r="N6" s="4" t="s">
        <v>57</v>
      </c>
      <c r="O6" s="4" t="s">
        <v>32</v>
      </c>
      <c r="P6" s="4" t="s">
        <v>33</v>
      </c>
      <c r="Q6" s="4">
        <v>0</v>
      </c>
      <c r="R6" s="7">
        <v>44800</v>
      </c>
      <c r="S6" s="6">
        <v>44837</v>
      </c>
      <c r="T6" s="4" t="s">
        <v>34</v>
      </c>
      <c r="U6" s="4">
        <v>366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44834</v>
      </c>
      <c r="G7" s="6">
        <v>44835</v>
      </c>
      <c r="H7" s="4">
        <v>1</v>
      </c>
      <c r="I7" s="4">
        <v>1</v>
      </c>
      <c r="J7" s="4">
        <v>1</v>
      </c>
      <c r="K7" s="4" t="s">
        <v>30</v>
      </c>
      <c r="L7" s="4">
        <v>151</v>
      </c>
      <c r="M7" s="4">
        <v>151</v>
      </c>
      <c r="N7" s="4" t="s">
        <v>63</v>
      </c>
      <c r="O7" s="4" t="s">
        <v>32</v>
      </c>
      <c r="P7" s="4" t="s">
        <v>33</v>
      </c>
      <c r="Q7" s="4">
        <v>0</v>
      </c>
      <c r="R7" s="7">
        <v>44802</v>
      </c>
      <c r="S7" s="6">
        <v>44837</v>
      </c>
      <c r="T7" s="4" t="s">
        <v>34</v>
      </c>
      <c r="U7" s="4">
        <v>151</v>
      </c>
      <c r="V7" s="4">
        <v>0</v>
      </c>
      <c r="W7" s="4">
        <v>0</v>
      </c>
      <c r="X7" s="4" t="s">
        <v>35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44835</v>
      </c>
      <c r="G8" s="6">
        <v>44836</v>
      </c>
      <c r="H8" s="4">
        <v>1</v>
      </c>
      <c r="I8" s="4">
        <v>1</v>
      </c>
      <c r="J8" s="4">
        <v>1</v>
      </c>
      <c r="K8" s="4" t="s">
        <v>30</v>
      </c>
      <c r="L8" s="4">
        <v>48</v>
      </c>
      <c r="M8" s="4">
        <v>48</v>
      </c>
      <c r="N8" s="4" t="s">
        <v>68</v>
      </c>
      <c r="O8" s="4" t="s">
        <v>32</v>
      </c>
      <c r="P8" s="4" t="s">
        <v>33</v>
      </c>
      <c r="Q8" s="4">
        <v>0</v>
      </c>
      <c r="R8" s="7">
        <v>44805</v>
      </c>
      <c r="S8" s="6">
        <v>44837</v>
      </c>
      <c r="T8" s="4" t="s">
        <v>34</v>
      </c>
      <c r="U8" s="4">
        <v>48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65</v>
      </c>
      <c r="B9" s="4" t="s">
        <v>26</v>
      </c>
      <c r="C9" s="4" t="s">
        <v>71</v>
      </c>
      <c r="D9" s="4" t="s">
        <v>66</v>
      </c>
      <c r="E9" s="4" t="s">
        <v>67</v>
      </c>
      <c r="F9" s="6">
        <v>44835</v>
      </c>
      <c r="G9" s="6">
        <v>44836</v>
      </c>
      <c r="H9" s="4">
        <v>1</v>
      </c>
      <c r="I9" s="4">
        <v>1</v>
      </c>
      <c r="J9" s="4">
        <v>1</v>
      </c>
      <c r="K9" s="4" t="s">
        <v>30</v>
      </c>
      <c r="L9" s="4">
        <v>-48</v>
      </c>
      <c r="M9" s="4">
        <v>-48</v>
      </c>
      <c r="N9" s="4" t="s">
        <v>68</v>
      </c>
      <c r="O9" s="4" t="s">
        <v>32</v>
      </c>
      <c r="P9" s="4" t="s">
        <v>33</v>
      </c>
      <c r="Q9" s="4">
        <v>0</v>
      </c>
      <c r="R9" s="7">
        <v>44805</v>
      </c>
      <c r="S9" s="6">
        <v>44837</v>
      </c>
      <c r="T9" s="4" t="s">
        <v>34</v>
      </c>
      <c r="U9" s="4">
        <v>-48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44829</v>
      </c>
      <c r="G10" s="6">
        <v>44831</v>
      </c>
      <c r="H10" s="4">
        <v>1</v>
      </c>
      <c r="I10" s="4">
        <v>2</v>
      </c>
      <c r="J10" s="4">
        <v>2</v>
      </c>
      <c r="K10" s="4" t="s">
        <v>30</v>
      </c>
      <c r="L10" s="4">
        <v>84</v>
      </c>
      <c r="M10" s="4">
        <v>84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44817</v>
      </c>
      <c r="S10" s="6">
        <v>44837</v>
      </c>
      <c r="T10" s="4" t="s">
        <v>34</v>
      </c>
      <c r="U10" s="4">
        <v>84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44831</v>
      </c>
      <c r="G11" s="6">
        <v>44833</v>
      </c>
      <c r="H11" s="4">
        <v>1</v>
      </c>
      <c r="I11" s="4">
        <v>2</v>
      </c>
      <c r="J11" s="4">
        <v>2</v>
      </c>
      <c r="K11" s="4" t="s">
        <v>30</v>
      </c>
      <c r="L11" s="4">
        <v>532</v>
      </c>
      <c r="M11" s="4">
        <v>532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44817</v>
      </c>
      <c r="S11" s="6">
        <v>44837</v>
      </c>
      <c r="T11" s="4" t="s">
        <v>34</v>
      </c>
      <c r="U11" s="4">
        <v>532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44830</v>
      </c>
      <c r="G12" s="6">
        <v>44831</v>
      </c>
      <c r="H12" s="4">
        <v>1</v>
      </c>
      <c r="I12" s="4">
        <v>1</v>
      </c>
      <c r="J12" s="4">
        <v>1</v>
      </c>
      <c r="K12" s="4" t="s">
        <v>30</v>
      </c>
      <c r="L12" s="4">
        <v>67</v>
      </c>
      <c r="M12" s="4">
        <v>67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44820</v>
      </c>
      <c r="S12" s="6">
        <v>44837</v>
      </c>
      <c r="T12" s="4" t="s">
        <v>34</v>
      </c>
      <c r="U12" s="4">
        <v>67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44834</v>
      </c>
      <c r="G13" s="6">
        <v>44836</v>
      </c>
      <c r="H13" s="4">
        <v>1</v>
      </c>
      <c r="I13" s="4">
        <v>2</v>
      </c>
      <c r="J13" s="4">
        <v>2</v>
      </c>
      <c r="K13" s="4" t="s">
        <v>30</v>
      </c>
      <c r="L13" s="4">
        <v>400</v>
      </c>
      <c r="M13" s="4">
        <v>400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44828</v>
      </c>
      <c r="S13" s="6">
        <v>44837</v>
      </c>
      <c r="T13" s="4" t="s">
        <v>34</v>
      </c>
      <c r="U13" s="4">
        <v>400</v>
      </c>
      <c r="V13" s="4">
        <v>0</v>
      </c>
      <c r="W13" s="4">
        <v>0</v>
      </c>
      <c r="X13" s="4" t="s">
        <v>91</v>
      </c>
      <c r="Y13" s="4" t="s">
        <v>35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44831</v>
      </c>
      <c r="G14" s="6">
        <v>44836</v>
      </c>
      <c r="H14" s="4">
        <v>1</v>
      </c>
      <c r="I14" s="4">
        <v>5</v>
      </c>
      <c r="J14" s="4">
        <v>5</v>
      </c>
      <c r="K14" s="4" t="s">
        <v>30</v>
      </c>
      <c r="L14" s="4">
        <v>175</v>
      </c>
      <c r="M14" s="4">
        <v>175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44828</v>
      </c>
      <c r="S14" s="6">
        <v>44837</v>
      </c>
      <c r="T14" s="4" t="s">
        <v>34</v>
      </c>
      <c r="U14" s="4">
        <v>175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44834</v>
      </c>
      <c r="G15" s="6">
        <v>44836</v>
      </c>
      <c r="H15" s="4">
        <v>1</v>
      </c>
      <c r="I15" s="4">
        <v>2</v>
      </c>
      <c r="J15" s="4">
        <v>2</v>
      </c>
      <c r="K15" s="4" t="s">
        <v>30</v>
      </c>
      <c r="L15" s="4">
        <v>180</v>
      </c>
      <c r="M15" s="4">
        <v>180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44833</v>
      </c>
      <c r="S15" s="6">
        <v>44837</v>
      </c>
      <c r="T15" s="4" t="s">
        <v>34</v>
      </c>
      <c r="U15" s="4">
        <v>180</v>
      </c>
      <c r="V15" s="4">
        <v>0</v>
      </c>
      <c r="W15" s="4">
        <v>0</v>
      </c>
      <c r="X15" s="4" t="s">
        <v>35</v>
      </c>
      <c r="Y15" s="4" t="s">
        <v>102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20" sqref="A20:E23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18387657659</v>
      </c>
      <c r="B2" s="6">
        <v>44831</v>
      </c>
      <c r="C2" s="6">
        <v>44833</v>
      </c>
      <c r="D2" s="4">
        <v>794</v>
      </c>
      <c r="E2" s="4" t="str">
        <f>VLOOKUP(A2,HOP!A:L,12,0)</f>
        <v>794.00</v>
      </c>
      <c r="F2" s="4" t="str">
        <f>VLOOKUP(A2,HOP!A:C,3,0)</f>
        <v>2620373</v>
      </c>
      <c r="G2" s="4">
        <f>D2-E2</f>
        <v>0</v>
      </c>
      <c r="H2" s="4" t="str">
        <f>$H$1&amp;F2</f>
        <v>，2620373</v>
      </c>
      <c r="I2" s="4" t="str">
        <f>VLOOKUP(A2,HOP!A:U,21,0)</f>
        <v>直连</v>
      </c>
    </row>
    <row r="3" s="4" customFormat="1" spans="1:9">
      <c r="A3" s="5">
        <v>18420370632</v>
      </c>
      <c r="B3" s="6">
        <v>44830</v>
      </c>
      <c r="C3" s="6">
        <v>44832</v>
      </c>
      <c r="D3" s="4">
        <v>974</v>
      </c>
      <c r="E3" s="4" t="str">
        <f>VLOOKUP(A3,HOP!A:L,12,0)</f>
        <v>974.00</v>
      </c>
      <c r="F3" s="4" t="str">
        <f>VLOOKUP(A3,HOP!A:C,3,0)</f>
        <v>2623673</v>
      </c>
      <c r="G3" s="4">
        <f t="shared" ref="G3:G14" si="0">D3-E3</f>
        <v>0</v>
      </c>
      <c r="H3" s="4" t="str">
        <f t="shared" ref="H3:H14" si="1">$H$1&amp;F3</f>
        <v>，2623673</v>
      </c>
      <c r="I3" s="4" t="str">
        <f>VLOOKUP(A3,HOP!A:U,21,0)</f>
        <v>直连</v>
      </c>
    </row>
    <row r="4" s="4" customFormat="1" spans="1:9">
      <c r="A4" s="5">
        <v>18454920469</v>
      </c>
      <c r="B4" s="6">
        <v>44827</v>
      </c>
      <c r="C4" s="6">
        <v>44830</v>
      </c>
      <c r="D4" s="4">
        <v>1173</v>
      </c>
      <c r="E4" s="4" t="str">
        <f>VLOOKUP(A4,HOP!A:L,12,0)</f>
        <v>1173.00</v>
      </c>
      <c r="F4" s="4" t="str">
        <f>VLOOKUP(A4,HOP!A:C,3,0)</f>
        <v>2627157</v>
      </c>
      <c r="G4" s="4">
        <f t="shared" si="0"/>
        <v>0</v>
      </c>
      <c r="H4" s="4" t="str">
        <f t="shared" si="1"/>
        <v>，2627157</v>
      </c>
      <c r="I4" s="4" t="str">
        <f>VLOOKUP(A4,HOP!A:U,21,0)</f>
        <v>直采</v>
      </c>
    </row>
    <row r="5" s="4" customFormat="1" spans="1:9">
      <c r="A5" s="5">
        <v>18649986463</v>
      </c>
      <c r="B5" s="6">
        <v>44834</v>
      </c>
      <c r="C5" s="6">
        <v>44836</v>
      </c>
      <c r="D5" s="4">
        <v>554</v>
      </c>
      <c r="E5" s="4" t="str">
        <f>VLOOKUP(A5,HOP!A:L,12,0)</f>
        <v>554.00</v>
      </c>
      <c r="F5" s="4" t="str">
        <f>VLOOKUP(A5,HOP!A:C,3,0)</f>
        <v>2645946</v>
      </c>
      <c r="G5" s="4">
        <f t="shared" si="0"/>
        <v>0</v>
      </c>
      <c r="H5" s="4" t="str">
        <f t="shared" si="1"/>
        <v>，2645946</v>
      </c>
      <c r="I5" s="4" t="str">
        <f>VLOOKUP(A5,HOP!A:U,21,0)</f>
        <v>直连</v>
      </c>
    </row>
    <row r="6" s="4" customFormat="1" spans="1:9">
      <c r="A6" s="5">
        <v>18888273593</v>
      </c>
      <c r="B6" s="6">
        <v>44831</v>
      </c>
      <c r="C6" s="6">
        <v>44833</v>
      </c>
      <c r="D6" s="4">
        <v>366</v>
      </c>
      <c r="E6" s="4" t="str">
        <f>VLOOKUP(A6,HOP!A:L,12,0)</f>
        <v>366.00</v>
      </c>
      <c r="F6" s="4" t="str">
        <f>VLOOKUP(A6,HOP!A:C,3,0)</f>
        <v>2670324</v>
      </c>
      <c r="G6" s="4">
        <f t="shared" si="0"/>
        <v>0</v>
      </c>
      <c r="H6" s="4" t="str">
        <f t="shared" si="1"/>
        <v>，2670324</v>
      </c>
      <c r="I6" s="4" t="str">
        <f>VLOOKUP(A6,HOP!A:U,21,0)</f>
        <v>直连</v>
      </c>
    </row>
    <row r="7" s="4" customFormat="1" spans="1:9">
      <c r="A7" s="5">
        <v>18907301848</v>
      </c>
      <c r="B7" s="6">
        <v>44834</v>
      </c>
      <c r="C7" s="6">
        <v>44835</v>
      </c>
      <c r="D7" s="4">
        <v>151</v>
      </c>
      <c r="E7" s="4" t="str">
        <f>VLOOKUP(A7,HOP!A:L,12,0)</f>
        <v>151.00</v>
      </c>
      <c r="F7" s="4" t="str">
        <f>VLOOKUP(A7,HOP!A:C,3,0)</f>
        <v>2672442</v>
      </c>
      <c r="G7" s="4">
        <f t="shared" si="0"/>
        <v>0</v>
      </c>
      <c r="H7" s="4" t="str">
        <f t="shared" si="1"/>
        <v>，2672442</v>
      </c>
      <c r="I7" s="4" t="str">
        <f>VLOOKUP(A7,HOP!A:U,21,0)</f>
        <v>直连</v>
      </c>
    </row>
    <row r="8" s="4" customFormat="1" hidden="1" spans="1:9">
      <c r="A8" s="5">
        <v>18914870585</v>
      </c>
      <c r="B8" s="6">
        <v>44835</v>
      </c>
      <c r="C8" s="6">
        <v>44836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18957143618</v>
      </c>
      <c r="B9" s="6">
        <v>44829</v>
      </c>
      <c r="C9" s="6">
        <v>44831</v>
      </c>
      <c r="D9" s="4">
        <v>84</v>
      </c>
      <c r="E9" s="4" t="str">
        <f>VLOOKUP(A9,HOP!A:L,12,0)</f>
        <v>84.00</v>
      </c>
      <c r="F9" s="4" t="str">
        <f>VLOOKUP(A9,HOP!A:C,3,0)</f>
        <v>2690524</v>
      </c>
      <c r="G9" s="4">
        <f t="shared" si="0"/>
        <v>0</v>
      </c>
      <c r="H9" s="4" t="str">
        <f t="shared" si="1"/>
        <v>，2690524</v>
      </c>
      <c r="I9" s="4" t="str">
        <f>VLOOKUP(A9,HOP!A:U,21,0)</f>
        <v>直连</v>
      </c>
    </row>
    <row r="10" s="4" customFormat="1" spans="1:9">
      <c r="A10" s="5">
        <v>18957249089</v>
      </c>
      <c r="B10" s="6">
        <v>44831</v>
      </c>
      <c r="C10" s="6">
        <v>44833</v>
      </c>
      <c r="D10" s="4">
        <v>532</v>
      </c>
      <c r="E10" s="4" t="str">
        <f>VLOOKUP(A10,HOP!A:L,12,0)</f>
        <v>532.00</v>
      </c>
      <c r="F10" s="4" t="str">
        <f>VLOOKUP(A10,HOP!A:C,3,0)</f>
        <v>2690570</v>
      </c>
      <c r="G10" s="4">
        <f t="shared" si="0"/>
        <v>0</v>
      </c>
      <c r="H10" s="4" t="str">
        <f t="shared" si="1"/>
        <v>，2690570</v>
      </c>
      <c r="I10" s="4" t="str">
        <f>VLOOKUP(A10,HOP!A:U,21,0)</f>
        <v>直连</v>
      </c>
    </row>
    <row r="11" s="4" customFormat="1" spans="1:9">
      <c r="A11" s="5">
        <v>21023627450</v>
      </c>
      <c r="B11" s="6">
        <v>44830</v>
      </c>
      <c r="C11" s="6">
        <v>44831</v>
      </c>
      <c r="D11" s="4">
        <v>67</v>
      </c>
      <c r="E11" s="4" t="str">
        <f>VLOOKUP(A11,HOP!A:L,12,0)</f>
        <v>67.00</v>
      </c>
      <c r="F11" s="4" t="str">
        <f>VLOOKUP(A11,HOP!A:C,3,0)</f>
        <v>2693592</v>
      </c>
      <c r="G11" s="4">
        <f t="shared" si="0"/>
        <v>0</v>
      </c>
      <c r="H11" s="4" t="str">
        <f t="shared" si="1"/>
        <v>，2693592</v>
      </c>
      <c r="I11" s="4" t="str">
        <f>VLOOKUP(A11,HOP!A:U,21,0)</f>
        <v>直连</v>
      </c>
    </row>
    <row r="12" s="4" customFormat="1" spans="1:9">
      <c r="A12" s="5">
        <v>21136086216</v>
      </c>
      <c r="B12" s="6">
        <v>44834</v>
      </c>
      <c r="C12" s="6">
        <v>44836</v>
      </c>
      <c r="D12" s="4">
        <v>400</v>
      </c>
      <c r="E12" s="4" t="str">
        <f>VLOOKUP(A12,HOP!A:L,12,0)</f>
        <v>400.00</v>
      </c>
      <c r="F12" s="4" t="str">
        <f>VLOOKUP(A12,HOP!A:C,3,0)</f>
        <v>2706129</v>
      </c>
      <c r="G12" s="4">
        <f t="shared" si="0"/>
        <v>0</v>
      </c>
      <c r="H12" s="4" t="str">
        <f t="shared" si="1"/>
        <v>，2706129</v>
      </c>
      <c r="I12" s="4" t="str">
        <f>VLOOKUP(A12,HOP!A:U,21,0)</f>
        <v>直连</v>
      </c>
    </row>
    <row r="13" s="4" customFormat="1" spans="1:9">
      <c r="A13" s="5">
        <v>21141351117</v>
      </c>
      <c r="B13" s="6">
        <v>44831</v>
      </c>
      <c r="C13" s="6">
        <v>44836</v>
      </c>
      <c r="D13" s="4">
        <v>175</v>
      </c>
      <c r="E13" s="4" t="str">
        <f>VLOOKUP(A13,HOP!A:L,12,0)</f>
        <v>175.00</v>
      </c>
      <c r="F13" s="4" t="str">
        <f>VLOOKUP(A13,HOP!A:C,3,0)</f>
        <v>2707406</v>
      </c>
      <c r="G13" s="4">
        <f t="shared" si="0"/>
        <v>0</v>
      </c>
      <c r="H13" s="4" t="str">
        <f t="shared" si="1"/>
        <v>，2707406</v>
      </c>
      <c r="I13" s="4" t="str">
        <f>VLOOKUP(A13,HOP!A:U,21,0)</f>
        <v>直采</v>
      </c>
    </row>
    <row r="14" s="4" customFormat="1" spans="1:9">
      <c r="A14" s="5">
        <v>21230881907</v>
      </c>
      <c r="B14" s="6">
        <v>44834</v>
      </c>
      <c r="C14" s="6">
        <v>44836</v>
      </c>
      <c r="D14" s="4">
        <v>180</v>
      </c>
      <c r="E14" s="4" t="str">
        <f>VLOOKUP(A14,HOP!A:L,12,0)</f>
        <v>180.00</v>
      </c>
      <c r="F14" s="4" t="str">
        <f>VLOOKUP(A14,HOP!A:C,3,0)</f>
        <v>2714954</v>
      </c>
      <c r="G14" s="4">
        <f t="shared" si="0"/>
        <v>0</v>
      </c>
      <c r="H14" s="4" t="str">
        <f t="shared" si="1"/>
        <v>，2714954</v>
      </c>
      <c r="I14" s="4" t="str">
        <f>VLOOKUP(A14,HOP!A:U,21,0)</f>
        <v>直连</v>
      </c>
    </row>
    <row r="16" spans="4:4">
      <c r="D16" s="4">
        <f>SUM(D2:D15)</f>
        <v>5450</v>
      </c>
    </row>
    <row r="20" spans="1:5">
      <c r="A20" s="4" t="s">
        <v>104</v>
      </c>
      <c r="D20" s="4">
        <v>1348</v>
      </c>
      <c r="E20" s="4">
        <v>50690.19</v>
      </c>
    </row>
    <row r="21" spans="1:5">
      <c r="A21" s="4" t="s">
        <v>105</v>
      </c>
      <c r="D21" s="4">
        <v>4102</v>
      </c>
      <c r="E21" s="4">
        <v>154251.61</v>
      </c>
    </row>
    <row r="22" spans="1:5">
      <c r="A22" s="4" t="s">
        <v>106</v>
      </c>
      <c r="D22" s="4">
        <f>SUBTOTAL(9,D20:D21)</f>
        <v>5450</v>
      </c>
      <c r="E22" s="4">
        <f>SUBTOTAL(9,E20:E21)</f>
        <v>204941.8</v>
      </c>
    </row>
    <row r="23" spans="1:1">
      <c r="A23" s="4" t="s">
        <v>107</v>
      </c>
    </row>
  </sheetData>
  <autoFilter ref="A1:I14">
    <filterColumn colId="3">
      <filters>
        <filter val="180"/>
        <filter val="400"/>
        <filter val="151"/>
        <filter val="532"/>
        <filter val="1173"/>
        <filter val="84"/>
        <filter val="554"/>
        <filter val="794"/>
        <filter val="974"/>
        <filter val="175"/>
        <filter val="366"/>
        <filter val="6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21230881907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  <c r="J2" s="1" t="s">
        <v>30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21141351117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132</v>
      </c>
      <c r="H3" s="1" t="s">
        <v>133</v>
      </c>
      <c r="I3" s="1" t="s">
        <v>150</v>
      </c>
      <c r="J3" s="1" t="s">
        <v>30</v>
      </c>
      <c r="K3" s="1" t="s">
        <v>151</v>
      </c>
      <c r="L3" s="1" t="s">
        <v>151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152</v>
      </c>
      <c r="S3" s="1" t="s">
        <v>141</v>
      </c>
      <c r="T3" s="1" t="s">
        <v>142</v>
      </c>
      <c r="U3" s="1" t="s">
        <v>153</v>
      </c>
      <c r="V3" s="1" t="s">
        <v>154</v>
      </c>
    </row>
    <row r="4" s="1" customFormat="1" spans="1:22">
      <c r="A4" s="3">
        <v>21136086216</v>
      </c>
      <c r="B4" s="1" t="s">
        <v>145</v>
      </c>
      <c r="C4" s="1" t="s">
        <v>155</v>
      </c>
      <c r="D4" s="1" t="s">
        <v>156</v>
      </c>
      <c r="E4" s="1" t="s">
        <v>157</v>
      </c>
      <c r="F4" s="1" t="s">
        <v>131</v>
      </c>
      <c r="G4" s="1" t="s">
        <v>132</v>
      </c>
      <c r="H4" s="1" t="s">
        <v>133</v>
      </c>
      <c r="I4" s="1" t="s">
        <v>158</v>
      </c>
      <c r="J4" s="1" t="s">
        <v>30</v>
      </c>
      <c r="K4" s="1" t="s">
        <v>159</v>
      </c>
      <c r="L4" s="1" t="s">
        <v>159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160</v>
      </c>
      <c r="S4" s="1" t="s">
        <v>141</v>
      </c>
      <c r="T4" s="1" t="s">
        <v>142</v>
      </c>
      <c r="U4" s="1" t="s">
        <v>143</v>
      </c>
      <c r="V4" s="1" t="s">
        <v>144</v>
      </c>
    </row>
    <row r="5" s="1" customFormat="1" spans="1:22">
      <c r="A5" s="3">
        <v>21023627450</v>
      </c>
      <c r="B5" s="1" t="s">
        <v>161</v>
      </c>
      <c r="C5" s="1" t="s">
        <v>162</v>
      </c>
      <c r="D5" s="1" t="s">
        <v>163</v>
      </c>
      <c r="E5" s="1" t="s">
        <v>164</v>
      </c>
      <c r="F5" s="1" t="s">
        <v>165</v>
      </c>
      <c r="G5" s="1" t="s">
        <v>149</v>
      </c>
      <c r="H5" s="1" t="s">
        <v>133</v>
      </c>
      <c r="I5" s="1" t="s">
        <v>166</v>
      </c>
      <c r="J5" s="1" t="s">
        <v>30</v>
      </c>
      <c r="K5" s="1" t="s">
        <v>167</v>
      </c>
      <c r="L5" s="1" t="s">
        <v>167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168</v>
      </c>
      <c r="S5" s="1" t="s">
        <v>141</v>
      </c>
      <c r="T5" s="1" t="s">
        <v>142</v>
      </c>
      <c r="U5" s="1" t="s">
        <v>143</v>
      </c>
      <c r="V5" s="1" t="s">
        <v>144</v>
      </c>
    </row>
    <row r="6" s="1" customFormat="1" spans="1:22">
      <c r="A6" s="3">
        <v>21009734232</v>
      </c>
      <c r="B6" s="1" t="s">
        <v>169</v>
      </c>
      <c r="C6" s="1" t="s">
        <v>170</v>
      </c>
      <c r="D6" s="1" t="s">
        <v>171</v>
      </c>
      <c r="E6" s="1" t="s">
        <v>172</v>
      </c>
      <c r="F6" s="1" t="s">
        <v>132</v>
      </c>
      <c r="G6" s="1" t="s">
        <v>173</v>
      </c>
      <c r="H6" s="1" t="s">
        <v>133</v>
      </c>
      <c r="I6" s="1" t="s">
        <v>174</v>
      </c>
      <c r="J6" s="1" t="s">
        <v>30</v>
      </c>
      <c r="K6" s="1" t="s">
        <v>175</v>
      </c>
      <c r="L6" s="1" t="s">
        <v>175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176</v>
      </c>
      <c r="S6" s="1" t="s">
        <v>141</v>
      </c>
      <c r="T6" s="1" t="s">
        <v>142</v>
      </c>
      <c r="U6" s="1" t="s">
        <v>143</v>
      </c>
      <c r="V6" s="1" t="s">
        <v>177</v>
      </c>
    </row>
    <row r="7" s="1" customFormat="1" spans="1:22">
      <c r="A7" s="3">
        <v>18957249089</v>
      </c>
      <c r="B7" s="1" t="s">
        <v>178</v>
      </c>
      <c r="C7" s="1" t="s">
        <v>179</v>
      </c>
      <c r="D7" s="1" t="s">
        <v>180</v>
      </c>
      <c r="E7" s="1" t="s">
        <v>181</v>
      </c>
      <c r="F7" s="1" t="s">
        <v>149</v>
      </c>
      <c r="G7" s="1" t="s">
        <v>127</v>
      </c>
      <c r="H7" s="1" t="s">
        <v>133</v>
      </c>
      <c r="I7" s="1" t="s">
        <v>182</v>
      </c>
      <c r="J7" s="1" t="s">
        <v>30</v>
      </c>
      <c r="K7" s="1" t="s">
        <v>183</v>
      </c>
      <c r="L7" s="1" t="s">
        <v>183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184</v>
      </c>
      <c r="S7" s="1" t="s">
        <v>141</v>
      </c>
      <c r="T7" s="1" t="s">
        <v>142</v>
      </c>
      <c r="U7" s="1" t="s">
        <v>143</v>
      </c>
      <c r="V7" s="1" t="s">
        <v>144</v>
      </c>
    </row>
    <row r="8" s="1" customFormat="1" spans="1:22">
      <c r="A8" s="3">
        <v>18957143618</v>
      </c>
      <c r="B8" s="1" t="s">
        <v>178</v>
      </c>
      <c r="C8" s="1" t="s">
        <v>185</v>
      </c>
      <c r="D8" s="1" t="s">
        <v>171</v>
      </c>
      <c r="E8" s="1" t="s">
        <v>186</v>
      </c>
      <c r="F8" s="1" t="s">
        <v>187</v>
      </c>
      <c r="G8" s="1" t="s">
        <v>149</v>
      </c>
      <c r="H8" s="1" t="s">
        <v>133</v>
      </c>
      <c r="I8" s="1" t="s">
        <v>188</v>
      </c>
      <c r="J8" s="1" t="s">
        <v>30</v>
      </c>
      <c r="K8" s="1" t="s">
        <v>189</v>
      </c>
      <c r="L8" s="1" t="s">
        <v>189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190</v>
      </c>
      <c r="S8" s="1" t="s">
        <v>141</v>
      </c>
      <c r="T8" s="1" t="s">
        <v>142</v>
      </c>
      <c r="U8" s="1" t="s">
        <v>143</v>
      </c>
      <c r="V8" s="1" t="s">
        <v>177</v>
      </c>
    </row>
    <row r="9" s="1" customFormat="1" spans="1:22">
      <c r="A9" s="3">
        <v>18954406996</v>
      </c>
      <c r="B9" s="1" t="s">
        <v>191</v>
      </c>
      <c r="C9" s="1" t="s">
        <v>192</v>
      </c>
      <c r="D9" s="1" t="s">
        <v>193</v>
      </c>
      <c r="E9" s="1" t="s">
        <v>194</v>
      </c>
      <c r="F9" s="1" t="s">
        <v>132</v>
      </c>
      <c r="G9" s="1" t="s">
        <v>173</v>
      </c>
      <c r="H9" s="1" t="s">
        <v>133</v>
      </c>
      <c r="I9" s="1" t="s">
        <v>195</v>
      </c>
      <c r="J9" s="1" t="s">
        <v>30</v>
      </c>
      <c r="K9" s="1" t="s">
        <v>196</v>
      </c>
      <c r="L9" s="1" t="s">
        <v>196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197</v>
      </c>
      <c r="S9" s="1" t="s">
        <v>141</v>
      </c>
      <c r="T9" s="1" t="s">
        <v>142</v>
      </c>
      <c r="U9" s="1" t="s">
        <v>143</v>
      </c>
      <c r="V9" s="1" t="s">
        <v>198</v>
      </c>
    </row>
    <row r="10" s="1" customFormat="1" spans="1:22">
      <c r="A10" s="3">
        <v>18907301848</v>
      </c>
      <c r="B10" s="1" t="s">
        <v>199</v>
      </c>
      <c r="C10" s="1" t="s">
        <v>200</v>
      </c>
      <c r="D10" s="1" t="s">
        <v>201</v>
      </c>
      <c r="E10" s="1" t="s">
        <v>202</v>
      </c>
      <c r="F10" s="1" t="s">
        <v>131</v>
      </c>
      <c r="G10" s="1" t="s">
        <v>203</v>
      </c>
      <c r="H10" s="1" t="s">
        <v>133</v>
      </c>
      <c r="I10" s="1" t="s">
        <v>204</v>
      </c>
      <c r="J10" s="1" t="s">
        <v>30</v>
      </c>
      <c r="K10" s="1" t="s">
        <v>205</v>
      </c>
      <c r="L10" s="1" t="s">
        <v>205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206</v>
      </c>
      <c r="S10" s="1" t="s">
        <v>141</v>
      </c>
      <c r="T10" s="1" t="s">
        <v>142</v>
      </c>
      <c r="U10" s="1" t="s">
        <v>143</v>
      </c>
      <c r="V10" s="1" t="s">
        <v>144</v>
      </c>
    </row>
    <row r="11" s="1" customFormat="1" spans="1:22">
      <c r="A11" s="3">
        <v>18888273593</v>
      </c>
      <c r="B11" s="1" t="s">
        <v>207</v>
      </c>
      <c r="C11" s="1" t="s">
        <v>208</v>
      </c>
      <c r="D11" s="1" t="s">
        <v>209</v>
      </c>
      <c r="E11" s="1" t="s">
        <v>210</v>
      </c>
      <c r="F11" s="1" t="s">
        <v>149</v>
      </c>
      <c r="G11" s="1" t="s">
        <v>127</v>
      </c>
      <c r="H11" s="1" t="s">
        <v>133</v>
      </c>
      <c r="I11" s="1" t="s">
        <v>211</v>
      </c>
      <c r="J11" s="1" t="s">
        <v>30</v>
      </c>
      <c r="K11" s="1" t="s">
        <v>212</v>
      </c>
      <c r="L11" s="1" t="s">
        <v>212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213</v>
      </c>
      <c r="S11" s="1" t="s">
        <v>141</v>
      </c>
      <c r="T11" s="1" t="s">
        <v>142</v>
      </c>
      <c r="U11" s="1" t="s">
        <v>143</v>
      </c>
      <c r="V11" s="1" t="s">
        <v>144</v>
      </c>
    </row>
    <row r="12" s="1" customFormat="1" spans="1:22">
      <c r="A12" s="3">
        <v>18649986463</v>
      </c>
      <c r="B12" s="1" t="s">
        <v>214</v>
      </c>
      <c r="C12" s="1" t="s">
        <v>215</v>
      </c>
      <c r="D12" s="1" t="s">
        <v>216</v>
      </c>
      <c r="E12" s="1" t="s">
        <v>217</v>
      </c>
      <c r="F12" s="1" t="s">
        <v>131</v>
      </c>
      <c r="G12" s="1" t="s">
        <v>132</v>
      </c>
      <c r="H12" s="1" t="s">
        <v>133</v>
      </c>
      <c r="I12" s="1" t="s">
        <v>218</v>
      </c>
      <c r="J12" s="1" t="s">
        <v>30</v>
      </c>
      <c r="K12" s="1" t="s">
        <v>219</v>
      </c>
      <c r="L12" s="1" t="s">
        <v>219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220</v>
      </c>
      <c r="S12" s="1" t="s">
        <v>141</v>
      </c>
      <c r="T12" s="1" t="s">
        <v>142</v>
      </c>
      <c r="U12" s="1" t="s">
        <v>143</v>
      </c>
      <c r="V12" s="1" t="s">
        <v>144</v>
      </c>
    </row>
    <row r="13" s="1" customFormat="1" spans="1:22">
      <c r="A13" s="3">
        <v>18454920469</v>
      </c>
      <c r="B13" s="1" t="s">
        <v>221</v>
      </c>
      <c r="C13" s="1" t="s">
        <v>222</v>
      </c>
      <c r="D13" s="1" t="s">
        <v>223</v>
      </c>
      <c r="E13" s="1" t="s">
        <v>224</v>
      </c>
      <c r="F13" s="1" t="s">
        <v>225</v>
      </c>
      <c r="G13" s="1" t="s">
        <v>165</v>
      </c>
      <c r="H13" s="1" t="s">
        <v>133</v>
      </c>
      <c r="I13" s="1" t="s">
        <v>226</v>
      </c>
      <c r="J13" s="1" t="s">
        <v>30</v>
      </c>
      <c r="K13" s="1" t="s">
        <v>227</v>
      </c>
      <c r="L13" s="1" t="s">
        <v>227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228</v>
      </c>
      <c r="S13" s="1" t="s">
        <v>141</v>
      </c>
      <c r="T13" s="1" t="s">
        <v>142</v>
      </c>
      <c r="U13" s="1" t="s">
        <v>153</v>
      </c>
      <c r="V13" s="1" t="s">
        <v>154</v>
      </c>
    </row>
    <row r="14" s="1" customFormat="1" spans="1:22">
      <c r="A14" s="3">
        <v>18420370632</v>
      </c>
      <c r="B14" s="1" t="s">
        <v>229</v>
      </c>
      <c r="C14" s="1" t="s">
        <v>230</v>
      </c>
      <c r="D14" s="1" t="s">
        <v>231</v>
      </c>
      <c r="E14" s="1" t="s">
        <v>232</v>
      </c>
      <c r="F14" s="1" t="s">
        <v>165</v>
      </c>
      <c r="G14" s="1" t="s">
        <v>233</v>
      </c>
      <c r="H14" s="1" t="s">
        <v>133</v>
      </c>
      <c r="I14" s="1" t="s">
        <v>234</v>
      </c>
      <c r="J14" s="1" t="s">
        <v>30</v>
      </c>
      <c r="K14" s="1" t="s">
        <v>235</v>
      </c>
      <c r="L14" s="1" t="s">
        <v>235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236</v>
      </c>
      <c r="S14" s="1" t="s">
        <v>141</v>
      </c>
      <c r="T14" s="1" t="s">
        <v>142</v>
      </c>
      <c r="U14" s="1" t="s">
        <v>143</v>
      </c>
      <c r="V14" s="1" t="s">
        <v>237</v>
      </c>
    </row>
    <row r="15" s="1" customFormat="1" spans="1:22">
      <c r="A15" s="3">
        <v>18387657659</v>
      </c>
      <c r="B15" s="1" t="s">
        <v>238</v>
      </c>
      <c r="C15" s="1" t="s">
        <v>239</v>
      </c>
      <c r="D15" s="1" t="s">
        <v>240</v>
      </c>
      <c r="E15" s="1" t="s">
        <v>241</v>
      </c>
      <c r="F15" s="1" t="s">
        <v>149</v>
      </c>
      <c r="G15" s="1" t="s">
        <v>127</v>
      </c>
      <c r="H15" s="1" t="s">
        <v>133</v>
      </c>
      <c r="I15" s="1" t="s">
        <v>242</v>
      </c>
      <c r="J15" s="1" t="s">
        <v>30</v>
      </c>
      <c r="K15" s="1" t="s">
        <v>243</v>
      </c>
      <c r="L15" s="1" t="s">
        <v>243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139</v>
      </c>
      <c r="R15" s="1" t="s">
        <v>244</v>
      </c>
      <c r="S15" s="1" t="s">
        <v>141</v>
      </c>
      <c r="T15" s="1" t="s">
        <v>142</v>
      </c>
      <c r="U15" s="1" t="s">
        <v>143</v>
      </c>
      <c r="V15" s="1" t="s">
        <v>144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2022-10-08T02:09:00Z</dcterms:created>
  <dcterms:modified xsi:type="dcterms:W3CDTF">2022-10-08T03:17:11Z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54CFECB5C24649C2B90DCC6D474F64FD</vt:lpwstr>
  </property>
  <property fmtid="{D5CDD505-2E9C-101B-9397-08002B2CF9AE}" pid="3" name="KSOProductBuildVer">
    <vt:lpwstr>2052-11.1.0.12358</vt:lpwstr>
  </property>
</Properties>
</file>