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对账!$A$1:$J$13</definedName>
  </definedNames>
  <calcPr calcId="144525"/>
</workbook>
</file>

<file path=xl/sharedStrings.xml><?xml version="1.0" encoding="utf-8"?>
<sst xmlns="http://schemas.openxmlformats.org/spreadsheetml/2006/main" count="434" uniqueCount="170">
  <si>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</si>
  <si>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</si>
  <si>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</si>
  <si>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</si>
  <si>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</si>
  <si>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</si>
  <si>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</si>
  <si>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</si>
  <si>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</si>
  <si>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</si>
  <si>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</si>
  <si>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</si>
  <si>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</si>
  <si>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</si>
  <si>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</si>
  <si>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</si>
  <si>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</si>
  <si>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</si>
  <si>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</si>
  <si>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</si>
  <si>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</si>
  <si>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</si>
  <si>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</si>
  <si>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</si>
  <si>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</si>
  <si>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999221021790129	</t>
  </si>
  <si>
    <t>Ctrip</t>
  </si>
  <si>
    <t>正常</t>
  </si>
  <si>
    <t>[广州]凯里亚德酒店(广州白云国际机场人和地铁站店)(67322849)</t>
  </si>
  <si>
    <t>轻享双床房&lt;双人入住&gt;&lt;内宾&gt;&lt;预付&gt;&lt;双早&gt;</t>
  </si>
  <si>
    <t>CNY</t>
  </si>
  <si>
    <t>李勇</t>
  </si>
  <si>
    <t>CA363221001CNY</t>
  </si>
  <si>
    <t>未提现</t>
  </si>
  <si>
    <t>携程开票</t>
  </si>
  <si>
    <t xml:space="preserve">2693293	</t>
  </si>
  <si>
    <t xml:space="preserve">104740733337	</t>
  </si>
  <si>
    <t>取消</t>
  </si>
  <si>
    <t xml:space="preserve">999221078685078	</t>
  </si>
  <si>
    <t>[汕头]汕头国际大酒店(27454635)</t>
  </si>
  <si>
    <t>行政豪华大床房&lt;双人入住&gt;&lt;内宾&gt;&lt;预付&gt;&lt;双早&gt;</t>
  </si>
  <si>
    <t>陈德意</t>
  </si>
  <si>
    <t>CA363221005CNY</t>
  </si>
  <si>
    <t xml:space="preserve">	</t>
  </si>
  <si>
    <t xml:space="preserve">21039713766	</t>
  </si>
  <si>
    <t>[上海]上海中兴和泰酒店(24862402)</t>
  </si>
  <si>
    <t>园林景观房&lt;双人入住&gt;&lt;内宾&gt;&lt;预付&gt;&lt;双早&gt;</t>
  </si>
  <si>
    <t>杨瑞静</t>
  </si>
  <si>
    <t>CA363221006CNY</t>
  </si>
  <si>
    <t xml:space="preserve">2696590	</t>
  </si>
  <si>
    <t xml:space="preserve">21039713580	</t>
  </si>
  <si>
    <t>刘永亮</t>
  </si>
  <si>
    <t xml:space="preserve">2696589	</t>
  </si>
  <si>
    <t xml:space="preserve">21039714232	</t>
  </si>
  <si>
    <t>赵书云</t>
  </si>
  <si>
    <t xml:space="preserve">999221061058448	</t>
  </si>
  <si>
    <t>[厦门]厦门宝龙铂尔曼大酒店(68264185)</t>
  </si>
  <si>
    <t>高级园景大床房&lt;双人入住&gt;&lt;内宾&gt;&lt;预付&gt;&lt;无早&gt;</t>
  </si>
  <si>
    <t>张盈盈</t>
  </si>
  <si>
    <t xml:space="preserve">2697999	</t>
  </si>
  <si>
    <t xml:space="preserve">8160WII534	</t>
  </si>
  <si>
    <t xml:space="preserve">999221038092266	</t>
  </si>
  <si>
    <t>[广州]广州阳光酒店(9848021)</t>
  </si>
  <si>
    <t>高级大床房&lt;双人入住&gt;&lt;内宾&gt;&lt;预付&gt;&lt;无早&gt;</t>
  </si>
  <si>
    <t>罗思玲</t>
  </si>
  <si>
    <t>CA363221007CNY</t>
  </si>
  <si>
    <t xml:space="preserve">2696259	</t>
  </si>
  <si>
    <t xml:space="preserve">999221090381065	</t>
  </si>
  <si>
    <t>[武汉]麗枫酒店(武汉理工大学店)(67325052)</t>
  </si>
  <si>
    <t>标准单人房&lt;双人入住&gt;&lt;内宾&gt;&lt;预付&gt;&lt;双早&gt;</t>
  </si>
  <si>
    <t>刘星</t>
  </si>
  <si>
    <t xml:space="preserve">2699854	</t>
  </si>
  <si>
    <t xml:space="preserve">104750046697	</t>
  </si>
  <si>
    <t xml:space="preserve">999221108835564	</t>
  </si>
  <si>
    <t>[昭通]7天酒店(昭通发达广场店)(88739285)</t>
  </si>
  <si>
    <t>经济房&lt;双人入住&gt;&lt;内宾&gt;&lt;预付&gt;&lt;双早&gt;</t>
  </si>
  <si>
    <t>刘思贤</t>
  </si>
  <si>
    <t xml:space="preserve">2701706	</t>
  </si>
  <si>
    <t xml:space="preserve">104753183767	</t>
  </si>
  <si>
    <t xml:space="preserve">21074225882	</t>
  </si>
  <si>
    <t>[香港]香港珀丽酒店(Rosedale Hotel Hong Kong)(1959488)</t>
  </si>
  <si>
    <t>豪华客房&lt;双人入住&gt;&lt;内宾&gt;&lt;预付&gt;&lt;无早&gt;</t>
  </si>
  <si>
    <t>SUN/QUANCHENG</t>
  </si>
  <si>
    <t>CA363221008CNY</t>
  </si>
  <si>
    <t xml:space="preserve">2698704	</t>
  </si>
  <si>
    <t xml:space="preserve">6047691	</t>
  </si>
  <si>
    <t xml:space="preserve">999221118402842	</t>
  </si>
  <si>
    <t xml:space="preserve">999221121831334	</t>
  </si>
  <si>
    <t>[五华]五华热矿泥温泉度假村(99113525)</t>
  </si>
  <si>
    <t>标准大床房&lt;超值特惠&gt;&lt;双人入住&gt;&lt;日历房套餐高价值&gt;&lt;双早&gt;&lt;新酒店礼盒&gt;</t>
  </si>
  <si>
    <t>石江慧</t>
  </si>
  <si>
    <t>，</t>
  </si>
  <si>
    <t>A221008114518481</t>
  </si>
  <si>
    <t>A221008114616481</t>
  </si>
  <si>
    <t>CNY / HKD 当前参考汇率: 1.101127094</t>
  </si>
  <si>
    <t>总计：5720.95 CNY/
6299.49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</si>
  <si>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</si>
  <si>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</si>
  <si>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</si>
  <si>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</si>
  <si>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</si>
  <si>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</si>
  <si>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</si>
  <si>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</si>
  <si>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</si>
  <si>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</si>
  <si>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</si>
  <si>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</si>
  <si>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</si>
  <si>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</si>
  <si>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</si>
  <si>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</si>
  <si>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</si>
  <si>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</si>
  <si>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</si>
  <si>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2022-09-22</t>
  </si>
  <si>
    <t>2703671</t>
  </si>
  <si>
    <t>五华热矿泥温泉度假村</t>
  </si>
  <si>
    <t>2022-09-23</t>
  </si>
  <si>
    <t>退房日周结</t>
  </si>
  <si>
    <t>367.20</t>
  </si>
  <si>
    <t>RMB</t>
  </si>
  <si>
    <t>0</t>
  </si>
  <si>
    <t>0.00</t>
  </si>
  <si>
    <t>携程国内直连(DD)</t>
  </si>
  <si>
    <t>01.011249</t>
  </si>
  <si>
    <t>2022-09-22 18:28:32</t>
  </si>
  <si>
    <t>否</t>
  </si>
  <si>
    <t>汇智国际旅游发展有限公司</t>
  </si>
  <si>
    <t>直采</t>
  </si>
  <si>
    <t>中国</t>
  </si>
  <si>
    <t>2022-09-21</t>
  </si>
  <si>
    <t>2701706</t>
  </si>
  <si>
    <t>7天酒店(昭通发达广场店)</t>
  </si>
  <si>
    <t>102.01</t>
  </si>
  <si>
    <t>2022-09-21 14:30:48</t>
  </si>
  <si>
    <t>直连</t>
  </si>
  <si>
    <t>2022-09-20</t>
  </si>
  <si>
    <t>2699854</t>
  </si>
  <si>
    <t>麗枫酒店(武汉理工大学店)</t>
  </si>
  <si>
    <t>208.06</t>
  </si>
  <si>
    <t>2022-09-20 09:21:32</t>
  </si>
  <si>
    <t>2022-09-19</t>
  </si>
  <si>
    <t>2698940</t>
  </si>
  <si>
    <t>汕头国际大酒店</t>
  </si>
  <si>
    <t>754.47</t>
  </si>
  <si>
    <t>2022-09-19 14:57:01</t>
  </si>
  <si>
    <t>2698704</t>
  </si>
  <si>
    <t>香港珀丽酒店</t>
  </si>
  <si>
    <t>SUN QUANCHENG</t>
  </si>
  <si>
    <t>1036.00</t>
  </si>
  <si>
    <t>2022-09-19 12:16:33</t>
  </si>
  <si>
    <t>2022-09-18</t>
  </si>
  <si>
    <t>2697999</t>
  </si>
  <si>
    <t>厦门宝龙铂尔曼大酒店</t>
  </si>
  <si>
    <t>1070.60</t>
  </si>
  <si>
    <t>2022-09-18 21:28:39</t>
  </si>
  <si>
    <t>2022-09-17</t>
  </si>
  <si>
    <t>2696591</t>
  </si>
  <si>
    <t>上海中兴和泰酒店</t>
  </si>
  <si>
    <t>535.30</t>
  </si>
  <si>
    <t>2022-09-17 21:31:00</t>
  </si>
  <si>
    <t>2696590</t>
  </si>
  <si>
    <t>2022-09-17 21:31:01</t>
  </si>
  <si>
    <t>2696589</t>
  </si>
  <si>
    <t>2022-09-17 21:30:53</t>
  </si>
  <si>
    <t>2696259</t>
  </si>
  <si>
    <t>广州阳光酒店</t>
  </si>
  <si>
    <t>576.71</t>
  </si>
  <si>
    <t>2022-09-17 17:43:48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</si>
</sst>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628650</xdr:colOff>
      <xdr:row>60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715625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44819</v>
      </c>
      <c r="G2" s="6">
        <v>44820</v>
      </c>
      <c r="H2" s="4">
        <v>1</v>
      </c>
      <c r="I2" s="4">
        <v>1</v>
      </c>
      <c r="J2" s="4">
        <v>1</v>
      </c>
      <c r="K2" s="4" t="s">
        <v>30</v>
      </c>
      <c r="L2" s="4">
        <v>342.39</v>
      </c>
      <c r="M2" s="4">
        <v>342.39</v>
      </c>
      <c r="N2" s="4" t="s">
        <v>31</v>
      </c>
      <c r="O2" s="4" t="s">
        <v>32</v>
      </c>
      <c r="P2" s="4" t="s">
        <v>33</v>
      </c>
      <c r="Q2" s="4">
        <v>0</v>
      </c>
      <c r="R2" s="7">
        <v>44819</v>
      </c>
      <c r="S2" s="6">
        <v>44835</v>
      </c>
      <c r="T2" s="4" t="s">
        <v>34</v>
      </c>
      <c r="U2" s="4">
        <v>342.39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44819</v>
      </c>
      <c r="G3" s="6">
        <v>44820</v>
      </c>
      <c r="H3" s="4">
        <v>1</v>
      </c>
      <c r="I3" s="4">
        <v>1</v>
      </c>
      <c r="J3" s="4">
        <v>1</v>
      </c>
      <c r="K3" s="4" t="s">
        <v>30</v>
      </c>
      <c r="L3" s="4">
        <v>-342.39</v>
      </c>
      <c r="M3" s="4">
        <v>-342.39</v>
      </c>
      <c r="N3" s="4" t="s">
        <v>31</v>
      </c>
      <c r="O3" s="4" t="s">
        <v>32</v>
      </c>
      <c r="P3" s="4" t="s">
        <v>33</v>
      </c>
      <c r="Q3" s="4">
        <v>0</v>
      </c>
      <c r="R3" s="7">
        <v>44819</v>
      </c>
      <c r="S3" s="6">
        <v>44835</v>
      </c>
      <c r="T3" s="4" t="s">
        <v>34</v>
      </c>
      <c r="U3" s="4">
        <v>-342.39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44823</v>
      </c>
      <c r="G4" s="6">
        <v>44824</v>
      </c>
      <c r="H4" s="4">
        <v>1</v>
      </c>
      <c r="I4" s="4">
        <v>1</v>
      </c>
      <c r="J4" s="4">
        <v>1</v>
      </c>
      <c r="K4" s="4" t="s">
        <v>30</v>
      </c>
      <c r="L4" s="4">
        <v>754.47</v>
      </c>
      <c r="M4" s="4">
        <v>754.47</v>
      </c>
      <c r="N4" s="4" t="s">
        <v>41</v>
      </c>
      <c r="O4" s="4" t="s">
        <v>42</v>
      </c>
      <c r="P4" s="4" t="s">
        <v>33</v>
      </c>
      <c r="Q4" s="4">
        <v>0</v>
      </c>
      <c r="R4" s="7">
        <v>44823</v>
      </c>
      <c r="S4" s="6">
        <v>44839</v>
      </c>
      <c r="T4" s="4" t="s">
        <v>34</v>
      </c>
      <c r="U4" s="4">
        <v>754.47</v>
      </c>
      <c r="V4" s="4">
        <v>0</v>
      </c>
      <c r="W4" s="4">
        <v>0</v>
      </c>
      <c r="X4" s="4" t="s">
        <v>43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44824</v>
      </c>
      <c r="G5" s="6">
        <v>44825</v>
      </c>
      <c r="H5" s="4">
        <v>1</v>
      </c>
      <c r="I5" s="4">
        <v>1</v>
      </c>
      <c r="J5" s="4">
        <v>1</v>
      </c>
      <c r="K5" s="4" t="s">
        <v>30</v>
      </c>
      <c r="L5" s="4">
        <v>535.3</v>
      </c>
      <c r="M5" s="4">
        <v>535.3</v>
      </c>
      <c r="N5" s="4" t="s">
        <v>47</v>
      </c>
      <c r="O5" s="4" t="s">
        <v>48</v>
      </c>
      <c r="P5" s="4" t="s">
        <v>33</v>
      </c>
      <c r="Q5" s="4">
        <v>0</v>
      </c>
      <c r="R5" s="7">
        <v>44821</v>
      </c>
      <c r="S5" s="6">
        <v>44840</v>
      </c>
      <c r="T5" s="4" t="s">
        <v>34</v>
      </c>
      <c r="U5" s="4">
        <v>535.3</v>
      </c>
      <c r="V5" s="4">
        <v>0</v>
      </c>
      <c r="W5" s="4">
        <v>0</v>
      </c>
      <c r="X5" s="4" t="s">
        <v>49</v>
      </c>
      <c r="Y5" s="4" t="s">
        <v>43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44824</v>
      </c>
      <c r="G6" s="6">
        <v>44825</v>
      </c>
      <c r="H6" s="4">
        <v>1</v>
      </c>
      <c r="I6" s="4">
        <v>1</v>
      </c>
      <c r="J6" s="4">
        <v>1</v>
      </c>
      <c r="K6" s="4" t="s">
        <v>30</v>
      </c>
      <c r="L6" s="4">
        <v>535.3</v>
      </c>
      <c r="M6" s="4">
        <v>535.3</v>
      </c>
      <c r="N6" s="4" t="s">
        <v>51</v>
      </c>
      <c r="O6" s="4" t="s">
        <v>48</v>
      </c>
      <c r="P6" s="4" t="s">
        <v>33</v>
      </c>
      <c r="Q6" s="4">
        <v>0</v>
      </c>
      <c r="R6" s="7">
        <v>44821</v>
      </c>
      <c r="S6" s="6">
        <v>44840</v>
      </c>
      <c r="T6" s="4" t="s">
        <v>34</v>
      </c>
      <c r="U6" s="4">
        <v>535.3</v>
      </c>
      <c r="V6" s="4">
        <v>0</v>
      </c>
      <c r="W6" s="4">
        <v>0</v>
      </c>
      <c r="X6" s="4" t="s">
        <v>52</v>
      </c>
      <c r="Y6" s="4" t="s">
        <v>43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44824</v>
      </c>
      <c r="G7" s="6">
        <v>44825</v>
      </c>
      <c r="H7" s="4">
        <v>1</v>
      </c>
      <c r="I7" s="4">
        <v>1</v>
      </c>
      <c r="J7" s="4">
        <v>1</v>
      </c>
      <c r="K7" s="4" t="s">
        <v>30</v>
      </c>
      <c r="L7" s="4">
        <v>535.3</v>
      </c>
      <c r="M7" s="4">
        <v>535.3</v>
      </c>
      <c r="N7" s="4" t="s">
        <v>54</v>
      </c>
      <c r="O7" s="4" t="s">
        <v>48</v>
      </c>
      <c r="P7" s="4" t="s">
        <v>33</v>
      </c>
      <c r="Q7" s="4">
        <v>0</v>
      </c>
      <c r="R7" s="7">
        <v>44821</v>
      </c>
      <c r="S7" s="6">
        <v>44840</v>
      </c>
      <c r="T7" s="4" t="s">
        <v>34</v>
      </c>
      <c r="U7" s="4">
        <v>535.3</v>
      </c>
      <c r="V7" s="4">
        <v>0</v>
      </c>
      <c r="W7" s="4">
        <v>0</v>
      </c>
      <c r="X7" s="4" t="s">
        <v>43</v>
      </c>
      <c r="Y7" s="4" t="s">
        <v>43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44823</v>
      </c>
      <c r="G8" s="6">
        <v>44825</v>
      </c>
      <c r="H8" s="4">
        <v>1</v>
      </c>
      <c r="I8" s="4">
        <v>2</v>
      </c>
      <c r="J8" s="4">
        <v>2</v>
      </c>
      <c r="K8" s="4" t="s">
        <v>30</v>
      </c>
      <c r="L8" s="4">
        <v>1070.6</v>
      </c>
      <c r="M8" s="4">
        <v>1070.6</v>
      </c>
      <c r="N8" s="4" t="s">
        <v>58</v>
      </c>
      <c r="O8" s="4" t="s">
        <v>48</v>
      </c>
      <c r="P8" s="4" t="s">
        <v>33</v>
      </c>
      <c r="Q8" s="4">
        <v>0</v>
      </c>
      <c r="R8" s="7">
        <v>44822</v>
      </c>
      <c r="S8" s="6">
        <v>44840</v>
      </c>
      <c r="T8" s="4" t="s">
        <v>34</v>
      </c>
      <c r="U8" s="4">
        <v>1070.6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44825</v>
      </c>
      <c r="G9" s="6">
        <v>44826</v>
      </c>
      <c r="H9" s="4">
        <v>1</v>
      </c>
      <c r="I9" s="4">
        <v>1</v>
      </c>
      <c r="J9" s="4">
        <v>1</v>
      </c>
      <c r="K9" s="4" t="s">
        <v>30</v>
      </c>
      <c r="L9" s="4">
        <v>576.71</v>
      </c>
      <c r="M9" s="4">
        <v>576.71</v>
      </c>
      <c r="N9" s="4" t="s">
        <v>64</v>
      </c>
      <c r="O9" s="4" t="s">
        <v>65</v>
      </c>
      <c r="P9" s="4" t="s">
        <v>33</v>
      </c>
      <c r="Q9" s="4">
        <v>0</v>
      </c>
      <c r="R9" s="7">
        <v>44821</v>
      </c>
      <c r="S9" s="6">
        <v>44841</v>
      </c>
      <c r="T9" s="4" t="s">
        <v>34</v>
      </c>
      <c r="U9" s="4">
        <v>576.71</v>
      </c>
      <c r="V9" s="4">
        <v>0</v>
      </c>
      <c r="W9" s="4">
        <v>0</v>
      </c>
      <c r="X9" s="4" t="s">
        <v>66</v>
      </c>
      <c r="Y9" s="4" t="s">
        <v>43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44825</v>
      </c>
      <c r="G10" s="6">
        <v>44826</v>
      </c>
      <c r="H10" s="4">
        <v>1</v>
      </c>
      <c r="I10" s="4">
        <v>1</v>
      </c>
      <c r="J10" s="4">
        <v>1</v>
      </c>
      <c r="K10" s="4" t="s">
        <v>30</v>
      </c>
      <c r="L10" s="4">
        <v>208.06</v>
      </c>
      <c r="M10" s="4">
        <v>208.06</v>
      </c>
      <c r="N10" s="4" t="s">
        <v>70</v>
      </c>
      <c r="O10" s="4" t="s">
        <v>65</v>
      </c>
      <c r="P10" s="4" t="s">
        <v>33</v>
      </c>
      <c r="Q10" s="4">
        <v>0</v>
      </c>
      <c r="R10" s="7">
        <v>44824</v>
      </c>
      <c r="S10" s="6">
        <v>44841</v>
      </c>
      <c r="T10" s="4" t="s">
        <v>34</v>
      </c>
      <c r="U10" s="4">
        <v>208.06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44825</v>
      </c>
      <c r="G11" s="6">
        <v>44826</v>
      </c>
      <c r="H11" s="4">
        <v>1</v>
      </c>
      <c r="I11" s="4">
        <v>1</v>
      </c>
      <c r="J11" s="4">
        <v>1</v>
      </c>
      <c r="K11" s="4" t="s">
        <v>30</v>
      </c>
      <c r="L11" s="4">
        <v>102.01</v>
      </c>
      <c r="M11" s="4">
        <v>102.01</v>
      </c>
      <c r="N11" s="4" t="s">
        <v>76</v>
      </c>
      <c r="O11" s="4" t="s">
        <v>65</v>
      </c>
      <c r="P11" s="4" t="s">
        <v>33</v>
      </c>
      <c r="Q11" s="4">
        <v>0</v>
      </c>
      <c r="R11" s="7">
        <v>44825</v>
      </c>
      <c r="S11" s="6">
        <v>44841</v>
      </c>
      <c r="T11" s="4" t="s">
        <v>34</v>
      </c>
      <c r="U11" s="4">
        <v>102.01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44825</v>
      </c>
      <c r="G12" s="6">
        <v>44827</v>
      </c>
      <c r="H12" s="4">
        <v>1</v>
      </c>
      <c r="I12" s="4">
        <v>2</v>
      </c>
      <c r="J12" s="4">
        <v>2</v>
      </c>
      <c r="K12" s="4" t="s">
        <v>30</v>
      </c>
      <c r="L12" s="4">
        <v>1036</v>
      </c>
      <c r="M12" s="4">
        <v>1036</v>
      </c>
      <c r="N12" s="4" t="s">
        <v>82</v>
      </c>
      <c r="O12" s="4" t="s">
        <v>83</v>
      </c>
      <c r="P12" s="4" t="s">
        <v>33</v>
      </c>
      <c r="Q12" s="4">
        <v>0</v>
      </c>
      <c r="R12" s="7">
        <v>44823</v>
      </c>
      <c r="S12" s="6">
        <v>44842</v>
      </c>
      <c r="T12" s="4" t="s">
        <v>34</v>
      </c>
      <c r="U12" s="4">
        <v>1036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44826</v>
      </c>
      <c r="G13" s="6">
        <v>44827</v>
      </c>
      <c r="H13" s="4">
        <v>1</v>
      </c>
      <c r="I13" s="4">
        <v>1</v>
      </c>
      <c r="J13" s="4">
        <v>1</v>
      </c>
      <c r="K13" s="4" t="s">
        <v>30</v>
      </c>
      <c r="L13" s="4">
        <v>104.03</v>
      </c>
      <c r="M13" s="4">
        <v>104.03</v>
      </c>
      <c r="N13" s="4" t="s">
        <v>76</v>
      </c>
      <c r="O13" s="4" t="s">
        <v>83</v>
      </c>
      <c r="P13" s="4" t="s">
        <v>33</v>
      </c>
      <c r="Q13" s="4">
        <v>0</v>
      </c>
      <c r="R13" s="7">
        <v>44826</v>
      </c>
      <c r="S13" s="6">
        <v>44842</v>
      </c>
      <c r="T13" s="4" t="s">
        <v>34</v>
      </c>
      <c r="U13" s="4">
        <v>104.03</v>
      </c>
      <c r="V13" s="4">
        <v>0</v>
      </c>
      <c r="W13" s="4">
        <v>0</v>
      </c>
      <c r="X13" s="4" t="s">
        <v>43</v>
      </c>
      <c r="Y13" s="4" t="s">
        <v>43</v>
      </c>
    </row>
    <row r="14" s="4" customFormat="1" spans="1:25">
      <c r="A14" s="4" t="s">
        <v>86</v>
      </c>
      <c r="B14" s="4" t="s">
        <v>26</v>
      </c>
      <c r="C14" s="4" t="s">
        <v>37</v>
      </c>
      <c r="D14" s="4" t="s">
        <v>74</v>
      </c>
      <c r="E14" s="4" t="s">
        <v>75</v>
      </c>
      <c r="F14" s="6">
        <v>44826</v>
      </c>
      <c r="G14" s="6">
        <v>44827</v>
      </c>
      <c r="H14" s="4">
        <v>1</v>
      </c>
      <c r="I14" s="4">
        <v>1</v>
      </c>
      <c r="J14" s="4">
        <v>1</v>
      </c>
      <c r="K14" s="4" t="s">
        <v>30</v>
      </c>
      <c r="L14" s="4">
        <v>-104.03</v>
      </c>
      <c r="M14" s="4">
        <v>-104.03</v>
      </c>
      <c r="N14" s="4" t="s">
        <v>76</v>
      </c>
      <c r="O14" s="4" t="s">
        <v>83</v>
      </c>
      <c r="P14" s="4" t="s">
        <v>33</v>
      </c>
      <c r="Q14" s="4">
        <v>0</v>
      </c>
      <c r="R14" s="7">
        <v>44826</v>
      </c>
      <c r="S14" s="6">
        <v>44842</v>
      </c>
      <c r="T14" s="4" t="s">
        <v>34</v>
      </c>
      <c r="U14" s="4">
        <v>-104.03</v>
      </c>
      <c r="V14" s="4">
        <v>0</v>
      </c>
      <c r="W14" s="4">
        <v>0</v>
      </c>
      <c r="X14" s="4" t="s">
        <v>43</v>
      </c>
      <c r="Y14" s="4" t="s">
        <v>43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44826</v>
      </c>
      <c r="G15" s="6">
        <v>44827</v>
      </c>
      <c r="H15" s="4">
        <v>1</v>
      </c>
      <c r="I15" s="4">
        <v>1</v>
      </c>
      <c r="J15" s="4">
        <v>1</v>
      </c>
      <c r="K15" s="4" t="s">
        <v>30</v>
      </c>
      <c r="L15" s="4">
        <v>367.2</v>
      </c>
      <c r="M15" s="4">
        <v>367.2</v>
      </c>
      <c r="N15" s="4" t="s">
        <v>90</v>
      </c>
      <c r="O15" s="4" t="s">
        <v>83</v>
      </c>
      <c r="P15" s="4" t="s">
        <v>33</v>
      </c>
      <c r="Q15" s="4">
        <v>0</v>
      </c>
      <c r="R15" s="7">
        <v>44826</v>
      </c>
      <c r="S15" s="6">
        <v>44842</v>
      </c>
      <c r="T15" s="4" t="s">
        <v>34</v>
      </c>
      <c r="U15" s="4">
        <v>367.2</v>
      </c>
      <c r="V15" s="4">
        <v>0</v>
      </c>
      <c r="W15" s="4">
        <v>0</v>
      </c>
      <c r="X15" s="4" t="s">
        <v>43</v>
      </c>
      <c r="Y15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E23"/>
    </sheetView>
  </sheetViews>
  <sheetFormatPr defaultColWidth="9" defaultRowHeight="13.5"/>
  <cols>
    <col min="1" max="1" width="12.625" style="4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hidden="1" spans="1:10">
      <c r="A2" s="5">
        <v>999221021790129</v>
      </c>
      <c r="B2" s="6">
        <v>44819</v>
      </c>
      <c r="C2" s="6">
        <v>44820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7" t="e">
        <f>VLOOKUP(A2,HOP!A:U,21,0)</f>
        <v>#N/A</v>
      </c>
      <c r="J2" s="6"/>
    </row>
    <row r="3" s="4" customFormat="1" spans="1:10">
      <c r="A3" s="5">
        <v>999221078685078</v>
      </c>
      <c r="B3" s="6">
        <v>44823</v>
      </c>
      <c r="C3" s="6">
        <v>44824</v>
      </c>
      <c r="D3" s="4">
        <v>754.47</v>
      </c>
      <c r="E3" s="4" t="str">
        <f>VLOOKUP(A3,HOP!A:L,12,0)</f>
        <v>754.47</v>
      </c>
      <c r="F3" s="4" t="str">
        <f>VLOOKUP(A3,HOP!A:C,3,0)</f>
        <v>2698940</v>
      </c>
      <c r="G3" s="4">
        <f t="shared" ref="G3:G13" si="0">D3-E3</f>
        <v>0</v>
      </c>
      <c r="H3" s="4" t="str">
        <f t="shared" ref="H3:H13" si="1">$H$1&amp;F3</f>
        <v>，2698940</v>
      </c>
      <c r="I3" s="7" t="str">
        <f>VLOOKUP(A3,HOP!A:U,21,0)</f>
        <v>直连</v>
      </c>
      <c r="J3" s="6"/>
    </row>
    <row r="4" s="4" customFormat="1" spans="1:10">
      <c r="A4" s="5">
        <v>21039713766</v>
      </c>
      <c r="B4" s="6">
        <v>44824</v>
      </c>
      <c r="C4" s="6">
        <v>44825</v>
      </c>
      <c r="D4" s="4">
        <v>535.3</v>
      </c>
      <c r="E4" s="4" t="str">
        <f>VLOOKUP(A4,HOP!A:L,12,0)</f>
        <v>535.30</v>
      </c>
      <c r="F4" s="4" t="str">
        <f>VLOOKUP(A4,HOP!A:C,3,0)</f>
        <v>2696590</v>
      </c>
      <c r="G4" s="4">
        <f t="shared" si="0"/>
        <v>0</v>
      </c>
      <c r="H4" s="4" t="str">
        <f t="shared" si="1"/>
        <v>，2696590</v>
      </c>
      <c r="I4" s="7" t="str">
        <f>VLOOKUP(A4,HOP!A:U,21,0)</f>
        <v>直连</v>
      </c>
      <c r="J4" s="6"/>
    </row>
    <row r="5" s="4" customFormat="1" spans="1:10">
      <c r="A5" s="5">
        <v>21039713580</v>
      </c>
      <c r="B5" s="6">
        <v>44824</v>
      </c>
      <c r="C5" s="6">
        <v>44825</v>
      </c>
      <c r="D5" s="4">
        <v>535.3</v>
      </c>
      <c r="E5" s="4" t="str">
        <f>VLOOKUP(A5,HOP!A:L,12,0)</f>
        <v>535.30</v>
      </c>
      <c r="F5" s="4" t="str">
        <f>VLOOKUP(A5,HOP!A:C,3,0)</f>
        <v>2696589</v>
      </c>
      <c r="G5" s="4">
        <f t="shared" si="0"/>
        <v>0</v>
      </c>
      <c r="H5" s="4" t="str">
        <f t="shared" si="1"/>
        <v>，2696589</v>
      </c>
      <c r="I5" s="7" t="str">
        <f>VLOOKUP(A5,HOP!A:U,21,0)</f>
        <v>直连</v>
      </c>
      <c r="J5" s="6"/>
    </row>
    <row r="6" s="4" customFormat="1" spans="1:10">
      <c r="A6" s="5">
        <v>21039714232</v>
      </c>
      <c r="B6" s="6">
        <v>44824</v>
      </c>
      <c r="C6" s="6">
        <v>44825</v>
      </c>
      <c r="D6" s="4">
        <v>535.3</v>
      </c>
      <c r="E6" s="4" t="str">
        <f>VLOOKUP(A6,HOP!A:L,12,0)</f>
        <v>535.30</v>
      </c>
      <c r="F6" s="4" t="str">
        <f>VLOOKUP(A6,HOP!A:C,3,0)</f>
        <v>2696591</v>
      </c>
      <c r="G6" s="4">
        <f t="shared" si="0"/>
        <v>0</v>
      </c>
      <c r="H6" s="4" t="str">
        <f t="shared" si="1"/>
        <v>，2696591</v>
      </c>
      <c r="I6" s="7" t="str">
        <f>VLOOKUP(A6,HOP!A:U,21,0)</f>
        <v>直连</v>
      </c>
      <c r="J6" s="6"/>
    </row>
    <row r="7" s="4" customFormat="1" spans="1:10">
      <c r="A7" s="5">
        <v>999221061058448</v>
      </c>
      <c r="B7" s="6">
        <v>44823</v>
      </c>
      <c r="C7" s="6">
        <v>44825</v>
      </c>
      <c r="D7" s="4">
        <v>1070.6</v>
      </c>
      <c r="E7" s="4" t="str">
        <f>VLOOKUP(A7,HOP!A:L,12,0)</f>
        <v>1070.60</v>
      </c>
      <c r="F7" s="4" t="str">
        <f>VLOOKUP(A7,HOP!A:C,3,0)</f>
        <v>2697999</v>
      </c>
      <c r="G7" s="4">
        <f t="shared" si="0"/>
        <v>0</v>
      </c>
      <c r="H7" s="4" t="str">
        <f t="shared" si="1"/>
        <v>，2697999</v>
      </c>
      <c r="I7" s="7" t="str">
        <f>VLOOKUP(A7,HOP!A:U,21,0)</f>
        <v>直连</v>
      </c>
      <c r="J7" s="6"/>
    </row>
    <row r="8" s="4" customFormat="1" spans="1:10">
      <c r="A8" s="5">
        <v>999221038092266</v>
      </c>
      <c r="B8" s="6">
        <v>44825</v>
      </c>
      <c r="C8" s="6">
        <v>44826</v>
      </c>
      <c r="D8" s="4">
        <v>576.71</v>
      </c>
      <c r="E8" s="4" t="str">
        <f>VLOOKUP(A8,HOP!A:L,12,0)</f>
        <v>576.71</v>
      </c>
      <c r="F8" s="4" t="str">
        <f>VLOOKUP(A8,HOP!A:C,3,0)</f>
        <v>2696259</v>
      </c>
      <c r="G8" s="4">
        <f t="shared" si="0"/>
        <v>0</v>
      </c>
      <c r="H8" s="4" t="str">
        <f t="shared" si="1"/>
        <v>，2696259</v>
      </c>
      <c r="I8" s="7" t="str">
        <f>VLOOKUP(A8,HOP!A:U,21,0)</f>
        <v>直连</v>
      </c>
      <c r="J8" s="6"/>
    </row>
    <row r="9" s="4" customFormat="1" spans="1:10">
      <c r="A9" s="5">
        <v>999221090381065</v>
      </c>
      <c r="B9" s="6">
        <v>44825</v>
      </c>
      <c r="C9" s="6">
        <v>44826</v>
      </c>
      <c r="D9" s="4">
        <v>208.06</v>
      </c>
      <c r="E9" s="4" t="str">
        <f>VLOOKUP(A9,HOP!A:L,12,0)</f>
        <v>208.06</v>
      </c>
      <c r="F9" s="4" t="str">
        <f>VLOOKUP(A9,HOP!A:C,3,0)</f>
        <v>2699854</v>
      </c>
      <c r="G9" s="4">
        <f t="shared" si="0"/>
        <v>0</v>
      </c>
      <c r="H9" s="4" t="str">
        <f t="shared" si="1"/>
        <v>，2699854</v>
      </c>
      <c r="I9" s="7" t="str">
        <f>VLOOKUP(A9,HOP!A:U,21,0)</f>
        <v>直连</v>
      </c>
      <c r="J9" s="6"/>
    </row>
    <row r="10" s="4" customFormat="1" spans="1:10">
      <c r="A10" s="5">
        <v>999221108835564</v>
      </c>
      <c r="B10" s="6">
        <v>44825</v>
      </c>
      <c r="C10" s="6">
        <v>44826</v>
      </c>
      <c r="D10" s="4">
        <v>102.01</v>
      </c>
      <c r="E10" s="4" t="str">
        <f>VLOOKUP(A10,HOP!A:L,12,0)</f>
        <v>102.01</v>
      </c>
      <c r="F10" s="4" t="str">
        <f>VLOOKUP(A10,HOP!A:C,3,0)</f>
        <v>2701706</v>
      </c>
      <c r="G10" s="4">
        <f t="shared" si="0"/>
        <v>0</v>
      </c>
      <c r="H10" s="4" t="str">
        <f t="shared" si="1"/>
        <v>，2701706</v>
      </c>
      <c r="I10" s="7" t="str">
        <f>VLOOKUP(A10,HOP!A:U,21,0)</f>
        <v>直连</v>
      </c>
      <c r="J10" s="6"/>
    </row>
    <row r="11" s="4" customFormat="1" spans="1:10">
      <c r="A11" s="5">
        <v>21074225882</v>
      </c>
      <c r="B11" s="6">
        <v>44825</v>
      </c>
      <c r="C11" s="6">
        <v>44827</v>
      </c>
      <c r="D11" s="4">
        <v>1036</v>
      </c>
      <c r="E11" s="4" t="str">
        <f>VLOOKUP(A11,HOP!A:L,12,0)</f>
        <v>1036.00</v>
      </c>
      <c r="F11" s="4" t="str">
        <f>VLOOKUP(A11,HOP!A:C,3,0)</f>
        <v>2698704</v>
      </c>
      <c r="G11" s="4">
        <f t="shared" si="0"/>
        <v>0</v>
      </c>
      <c r="H11" s="4" t="str">
        <f t="shared" si="1"/>
        <v>，2698704</v>
      </c>
      <c r="I11" s="7" t="str">
        <f>VLOOKUP(A11,HOP!A:U,21,0)</f>
        <v>直连</v>
      </c>
      <c r="J11" s="6"/>
    </row>
    <row r="12" s="4" customFormat="1" hidden="1" spans="1:10">
      <c r="A12" s="5">
        <v>999221118402842</v>
      </c>
      <c r="B12" s="6">
        <v>44826</v>
      </c>
      <c r="C12" s="6">
        <v>44827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7" t="e">
        <f>VLOOKUP(A12,HOP!A:U,21,0)</f>
        <v>#N/A</v>
      </c>
      <c r="J12" s="6"/>
    </row>
    <row r="13" s="4" customFormat="1" spans="1:10">
      <c r="A13" s="5">
        <v>999221121831334</v>
      </c>
      <c r="B13" s="6">
        <v>44826</v>
      </c>
      <c r="C13" s="6">
        <v>44827</v>
      </c>
      <c r="D13" s="4">
        <v>367.2</v>
      </c>
      <c r="E13" s="4" t="str">
        <f>VLOOKUP(A13,HOP!A:L,12,0)</f>
        <v>367.20</v>
      </c>
      <c r="F13" s="4" t="str">
        <f>VLOOKUP(A13,HOP!A:C,3,0)</f>
        <v>2703671</v>
      </c>
      <c r="G13" s="4">
        <f t="shared" si="0"/>
        <v>0</v>
      </c>
      <c r="H13" s="4" t="str">
        <f t="shared" si="1"/>
        <v>，2703671</v>
      </c>
      <c r="I13" s="7" t="str">
        <f>VLOOKUP(A13,HOP!A:U,21,0)</f>
        <v>直采</v>
      </c>
      <c r="J13" s="6"/>
    </row>
    <row r="15" spans="4:4">
      <c r="D15" s="4">
        <f>SUM(D2:D14)</f>
        <v>5720.95</v>
      </c>
    </row>
    <row r="20" spans="1:5">
      <c r="A20" s="4" t="s">
        <v>92</v>
      </c>
      <c r="D20" s="4">
        <v>5353.75</v>
      </c>
      <c r="E20" s="4">
        <v>5895.16</v>
      </c>
    </row>
    <row r="21" spans="1:5">
      <c r="A21" s="4" t="s">
        <v>93</v>
      </c>
      <c r="D21" s="4">
        <v>367.2</v>
      </c>
      <c r="E21" s="4">
        <v>404.33</v>
      </c>
    </row>
    <row r="22" spans="1:5">
      <c r="A22" s="4" t="s">
        <v>94</v>
      </c>
      <c r="D22" s="4">
        <f>SUBTOTAL(9,D20:D21)</f>
        <v>5720.95</v>
      </c>
      <c r="E22" s="4">
        <f>SUBTOTAL(9,E20:E21)</f>
        <v>6299.49</v>
      </c>
    </row>
    <row r="23" spans="1:1">
      <c r="A23" s="4" t="s">
        <v>95</v>
      </c>
    </row>
  </sheetData>
  <autoFilter ref="A1:J13">
    <filterColumn colId="3">
      <filters>
        <filter val="102.01"/>
        <filter val="576.71"/>
        <filter val="367.2"/>
        <filter val="535.3"/>
        <filter val="1036"/>
        <filter val="1070.6"/>
        <filter val="208.06"/>
        <filter val="754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G35" sqref="G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999221121831334</v>
      </c>
      <c r="B2" s="1" t="s">
        <v>115</v>
      </c>
      <c r="C2" s="1" t="s">
        <v>116</v>
      </c>
      <c r="D2" s="1" t="s">
        <v>117</v>
      </c>
      <c r="E2" s="1" t="s">
        <v>90</v>
      </c>
      <c r="F2" s="1" t="s">
        <v>115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  <c r="V2" s="1" t="s">
        <v>130</v>
      </c>
    </row>
    <row r="3" s="1" customFormat="1" spans="1:22">
      <c r="A3" s="3">
        <v>999221108835564</v>
      </c>
      <c r="B3" s="1" t="s">
        <v>131</v>
      </c>
      <c r="C3" s="1" t="s">
        <v>132</v>
      </c>
      <c r="D3" s="1" t="s">
        <v>133</v>
      </c>
      <c r="E3" s="1" t="s">
        <v>76</v>
      </c>
      <c r="F3" s="1" t="s">
        <v>131</v>
      </c>
      <c r="G3" s="1" t="s">
        <v>115</v>
      </c>
      <c r="H3" s="1" t="s">
        <v>119</v>
      </c>
      <c r="I3" s="1" t="s">
        <v>134</v>
      </c>
      <c r="J3" s="1" t="s">
        <v>121</v>
      </c>
      <c r="K3" s="1" t="s">
        <v>134</v>
      </c>
      <c r="L3" s="1" t="s">
        <v>134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135</v>
      </c>
      <c r="S3" s="1" t="s">
        <v>127</v>
      </c>
      <c r="T3" s="1" t="s">
        <v>128</v>
      </c>
      <c r="U3" s="1" t="s">
        <v>136</v>
      </c>
      <c r="V3" s="1" t="s">
        <v>130</v>
      </c>
    </row>
    <row r="4" s="1" customFormat="1" spans="1:22">
      <c r="A4" s="3">
        <v>999221090381065</v>
      </c>
      <c r="B4" s="1" t="s">
        <v>137</v>
      </c>
      <c r="C4" s="1" t="s">
        <v>138</v>
      </c>
      <c r="D4" s="1" t="s">
        <v>139</v>
      </c>
      <c r="E4" s="1" t="s">
        <v>70</v>
      </c>
      <c r="F4" s="1" t="s">
        <v>131</v>
      </c>
      <c r="G4" s="1" t="s">
        <v>115</v>
      </c>
      <c r="H4" s="1" t="s">
        <v>119</v>
      </c>
      <c r="I4" s="1" t="s">
        <v>140</v>
      </c>
      <c r="J4" s="1" t="s">
        <v>121</v>
      </c>
      <c r="K4" s="1" t="s">
        <v>140</v>
      </c>
      <c r="L4" s="1" t="s">
        <v>140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141</v>
      </c>
      <c r="S4" s="1" t="s">
        <v>127</v>
      </c>
      <c r="T4" s="1" t="s">
        <v>128</v>
      </c>
      <c r="U4" s="1" t="s">
        <v>136</v>
      </c>
      <c r="V4" s="1" t="s">
        <v>130</v>
      </c>
    </row>
    <row r="5" s="1" customFormat="1" spans="1:22">
      <c r="A5" s="3">
        <v>999221078685078</v>
      </c>
      <c r="B5" s="1" t="s">
        <v>142</v>
      </c>
      <c r="C5" s="1" t="s">
        <v>143</v>
      </c>
      <c r="D5" s="1" t="s">
        <v>144</v>
      </c>
      <c r="E5" s="1" t="s">
        <v>41</v>
      </c>
      <c r="F5" s="1" t="s">
        <v>142</v>
      </c>
      <c r="G5" s="1" t="s">
        <v>137</v>
      </c>
      <c r="H5" s="1" t="s">
        <v>119</v>
      </c>
      <c r="I5" s="1" t="s">
        <v>145</v>
      </c>
      <c r="J5" s="1" t="s">
        <v>121</v>
      </c>
      <c r="K5" s="1" t="s">
        <v>145</v>
      </c>
      <c r="L5" s="1" t="s">
        <v>145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146</v>
      </c>
      <c r="S5" s="1" t="s">
        <v>127</v>
      </c>
      <c r="T5" s="1" t="s">
        <v>128</v>
      </c>
      <c r="U5" s="1" t="s">
        <v>136</v>
      </c>
      <c r="V5" s="1" t="s">
        <v>130</v>
      </c>
    </row>
    <row r="6" s="1" customFormat="1" spans="1:22">
      <c r="A6" s="3">
        <v>21074225882</v>
      </c>
      <c r="B6" s="1" t="s">
        <v>142</v>
      </c>
      <c r="C6" s="1" t="s">
        <v>147</v>
      </c>
      <c r="D6" s="1" t="s">
        <v>148</v>
      </c>
      <c r="E6" s="1" t="s">
        <v>149</v>
      </c>
      <c r="F6" s="1" t="s">
        <v>131</v>
      </c>
      <c r="G6" s="1" t="s">
        <v>118</v>
      </c>
      <c r="H6" s="1" t="s">
        <v>119</v>
      </c>
      <c r="I6" s="1" t="s">
        <v>150</v>
      </c>
      <c r="J6" s="1" t="s">
        <v>121</v>
      </c>
      <c r="K6" s="1" t="s">
        <v>150</v>
      </c>
      <c r="L6" s="1" t="s">
        <v>150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151</v>
      </c>
      <c r="S6" s="1" t="s">
        <v>127</v>
      </c>
      <c r="T6" s="1" t="s">
        <v>128</v>
      </c>
      <c r="U6" s="1" t="s">
        <v>136</v>
      </c>
      <c r="V6" s="1" t="s">
        <v>130</v>
      </c>
    </row>
    <row r="7" s="1" customFormat="1" spans="1:22">
      <c r="A7" s="3">
        <v>999221061058448</v>
      </c>
      <c r="B7" s="1" t="s">
        <v>152</v>
      </c>
      <c r="C7" s="1" t="s">
        <v>153</v>
      </c>
      <c r="D7" s="1" t="s">
        <v>154</v>
      </c>
      <c r="E7" s="1" t="s">
        <v>58</v>
      </c>
      <c r="F7" s="1" t="s">
        <v>142</v>
      </c>
      <c r="G7" s="1" t="s">
        <v>131</v>
      </c>
      <c r="H7" s="1" t="s">
        <v>119</v>
      </c>
      <c r="I7" s="1" t="s">
        <v>155</v>
      </c>
      <c r="J7" s="1" t="s">
        <v>121</v>
      </c>
      <c r="K7" s="1" t="s">
        <v>155</v>
      </c>
      <c r="L7" s="1" t="s">
        <v>155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156</v>
      </c>
      <c r="S7" s="1" t="s">
        <v>127</v>
      </c>
      <c r="T7" s="1" t="s">
        <v>128</v>
      </c>
      <c r="U7" s="1" t="s">
        <v>136</v>
      </c>
      <c r="V7" s="1" t="s">
        <v>130</v>
      </c>
    </row>
    <row r="8" s="1" customFormat="1" spans="1:22">
      <c r="A8" s="3">
        <v>21039714232</v>
      </c>
      <c r="B8" s="1" t="s">
        <v>157</v>
      </c>
      <c r="C8" s="1" t="s">
        <v>158</v>
      </c>
      <c r="D8" s="1" t="s">
        <v>159</v>
      </c>
      <c r="E8" s="1" t="s">
        <v>54</v>
      </c>
      <c r="F8" s="1" t="s">
        <v>137</v>
      </c>
      <c r="G8" s="1" t="s">
        <v>131</v>
      </c>
      <c r="H8" s="1" t="s">
        <v>119</v>
      </c>
      <c r="I8" s="1" t="s">
        <v>160</v>
      </c>
      <c r="J8" s="1" t="s">
        <v>121</v>
      </c>
      <c r="K8" s="1" t="s">
        <v>160</v>
      </c>
      <c r="L8" s="1" t="s">
        <v>160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161</v>
      </c>
      <c r="S8" s="1" t="s">
        <v>127</v>
      </c>
      <c r="T8" s="1" t="s">
        <v>128</v>
      </c>
      <c r="U8" s="1" t="s">
        <v>136</v>
      </c>
      <c r="V8" s="1" t="s">
        <v>130</v>
      </c>
    </row>
    <row r="9" s="1" customFormat="1" spans="1:22">
      <c r="A9" s="3">
        <v>21039713766</v>
      </c>
      <c r="B9" s="1" t="s">
        <v>157</v>
      </c>
      <c r="C9" s="1" t="s">
        <v>162</v>
      </c>
      <c r="D9" s="1" t="s">
        <v>159</v>
      </c>
      <c r="E9" s="1" t="s">
        <v>47</v>
      </c>
      <c r="F9" s="1" t="s">
        <v>137</v>
      </c>
      <c r="G9" s="1" t="s">
        <v>131</v>
      </c>
      <c r="H9" s="1" t="s">
        <v>119</v>
      </c>
      <c r="I9" s="1" t="s">
        <v>160</v>
      </c>
      <c r="J9" s="1" t="s">
        <v>121</v>
      </c>
      <c r="K9" s="1" t="s">
        <v>160</v>
      </c>
      <c r="L9" s="1" t="s">
        <v>160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163</v>
      </c>
      <c r="S9" s="1" t="s">
        <v>127</v>
      </c>
      <c r="T9" s="1" t="s">
        <v>128</v>
      </c>
      <c r="U9" s="1" t="s">
        <v>136</v>
      </c>
      <c r="V9" s="1" t="s">
        <v>130</v>
      </c>
    </row>
    <row r="10" s="1" customFormat="1" spans="1:22">
      <c r="A10" s="3">
        <v>21039713580</v>
      </c>
      <c r="B10" s="1" t="s">
        <v>157</v>
      </c>
      <c r="C10" s="1" t="s">
        <v>164</v>
      </c>
      <c r="D10" s="1" t="s">
        <v>159</v>
      </c>
      <c r="E10" s="1" t="s">
        <v>51</v>
      </c>
      <c r="F10" s="1" t="s">
        <v>137</v>
      </c>
      <c r="G10" s="1" t="s">
        <v>131</v>
      </c>
      <c r="H10" s="1" t="s">
        <v>119</v>
      </c>
      <c r="I10" s="1" t="s">
        <v>160</v>
      </c>
      <c r="J10" s="1" t="s">
        <v>121</v>
      </c>
      <c r="K10" s="1" t="s">
        <v>160</v>
      </c>
      <c r="L10" s="1" t="s">
        <v>160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165</v>
      </c>
      <c r="S10" s="1" t="s">
        <v>127</v>
      </c>
      <c r="T10" s="1" t="s">
        <v>128</v>
      </c>
      <c r="U10" s="1" t="s">
        <v>136</v>
      </c>
      <c r="V10" s="1" t="s">
        <v>130</v>
      </c>
    </row>
    <row r="11" s="1" customFormat="1" spans="1:22">
      <c r="A11" s="3">
        <v>999221038092266</v>
      </c>
      <c r="B11" s="1" t="s">
        <v>157</v>
      </c>
      <c r="C11" s="1" t="s">
        <v>166</v>
      </c>
      <c r="D11" s="1" t="s">
        <v>167</v>
      </c>
      <c r="E11" s="1" t="s">
        <v>64</v>
      </c>
      <c r="F11" s="1" t="s">
        <v>131</v>
      </c>
      <c r="G11" s="1" t="s">
        <v>115</v>
      </c>
      <c r="H11" s="1" t="s">
        <v>119</v>
      </c>
      <c r="I11" s="1" t="s">
        <v>168</v>
      </c>
      <c r="J11" s="1" t="s">
        <v>121</v>
      </c>
      <c r="K11" s="1" t="s">
        <v>168</v>
      </c>
      <c r="L11" s="1" t="s">
        <v>168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169</v>
      </c>
      <c r="S11" s="1" t="s">
        <v>127</v>
      </c>
      <c r="T11" s="1" t="s">
        <v>128</v>
      </c>
      <c r="U11" s="1" t="s">
        <v>136</v>
      </c>
      <c r="V11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2022-10-08T01:10:00Z</dcterms:created>
  <dcterms:modified xsi:type="dcterms:W3CDTF">2022-10-08T03:46:26Z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382CC891D9414CCBA8A3AA62EC5B0515</vt:lpwstr>
  </property>
  <property fmtid="{D5CDD505-2E9C-101B-9397-08002B2CF9AE}" pid="3" name="KSOProductBuildVer">
    <vt:lpwstr>2052-11.1.0.12358</vt:lpwstr>
  </property>
</Properties>
</file>