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<sst xmlns="http://schemas.openxmlformats.org/spreadsheetml/2006/main" count="440" uniqueCount="162">
  <si>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</si>
  <si>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</si>
  <si>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</si>
  <si>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</si>
  <si>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</si>
  <si>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</si>
  <si>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</si>
  <si>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</si>
  <si>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</si>
  <si>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20221003-20221009</t>
  </si>
  <si>
    <t>广州汇登信息科技有限公司（直连）</t>
  </si>
  <si>
    <t>4319408</t>
  </si>
  <si>
    <t>3891.00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</si>
  <si>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</si>
  <si>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</si>
  <si>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</si>
  <si>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</si>
  <si>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</si>
  <si>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</si>
  <si>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</si>
  <si>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</si>
  <si>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</si>
  <si>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</si>
  <si>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</si>
  <si>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</si>
  <si>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</si>
  <si>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</si>
  <si>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</si>
  <si>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</si>
  <si>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</si>
  <si>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4899928390782375941</t>
  </si>
  <si>
    <t>上海虹桥雅辰缇酒店</t>
  </si>
  <si>
    <t>上海市</t>
  </si>
  <si>
    <t>本期应结</t>
  </si>
  <si>
    <t>2022-10-03~2022-10-04</t>
  </si>
  <si>
    <t>高级房</t>
  </si>
  <si>
    <t>li/juemin</t>
  </si>
  <si>
    <t>1</t>
  </si>
  <si>
    <t>底价结算</t>
  </si>
  <si>
    <t>326.00</t>
  </si>
  <si>
    <t>36.22</t>
  </si>
  <si>
    <t>2722281</t>
  </si>
  <si>
    <t>443501</t>
  </si>
  <si>
    <t>4899928405773625080</t>
  </si>
  <si>
    <t>2022-10-05~2022-10-06</t>
  </si>
  <si>
    <t>标准房</t>
  </si>
  <si>
    <t>欧阳美智</t>
  </si>
  <si>
    <t>296.00</t>
  </si>
  <si>
    <t>32.89</t>
  </si>
  <si>
    <t>2725221</t>
  </si>
  <si>
    <t>4899928365831185353</t>
  </si>
  <si>
    <t>广州瑰丽酒店</t>
  </si>
  <si>
    <t>广州市</t>
  </si>
  <si>
    <t>2022-10-06~2022-10-07</t>
  </si>
  <si>
    <t>豪华江景客房【标准价】</t>
  </si>
  <si>
    <t>Bae/Kumjoo</t>
  </si>
  <si>
    <t>2516.00</t>
  </si>
  <si>
    <t>279.56</t>
  </si>
  <si>
    <t>2719189</t>
  </si>
  <si>
    <t>1074333</t>
  </si>
  <si>
    <t>4899928426753691131</t>
  </si>
  <si>
    <t>2022-10-07~2022-10-08</t>
  </si>
  <si>
    <t>夏奕</t>
  </si>
  <si>
    <t>295.00</t>
  </si>
  <si>
    <t>32.78</t>
  </si>
  <si>
    <t>2729002</t>
  </si>
  <si>
    <t>4899928427118207935</t>
  </si>
  <si>
    <t>宜昌国宾半岛酒店（水悦城店）</t>
  </si>
  <si>
    <t>宜昌市</t>
  </si>
  <si>
    <t>商务房(双床)</t>
  </si>
  <si>
    <t>李腾辉</t>
  </si>
  <si>
    <t>232.00</t>
  </si>
  <si>
    <t>25.78</t>
  </si>
  <si>
    <t>2729398</t>
  </si>
  <si>
    <t>719724</t>
  </si>
  <si>
    <t>4899928432011674559</t>
  </si>
  <si>
    <t>2022-10-08~2022-10-09</t>
  </si>
  <si>
    <t>226.00</t>
  </si>
  <si>
    <t>25.11</t>
  </si>
  <si>
    <t>2730056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</si>
  <si>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</si>
  <si>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</si>
  <si>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</si>
  <si>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</si>
  <si>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</si>
  <si>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</si>
  <si>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</si>
  <si>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</si>
  <si>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</si>
  <si>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</si>
  <si>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</si>
  <si>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</si>
  <si>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新客专享酒店红包</t>
  </si>
  <si>
    <t>332361100347786295</t>
  </si>
  <si>
    <t>已确认</t>
  </si>
  <si>
    <t>10月当天订3%-LTH</t>
  </si>
  <si>
    <t>3_914902331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</si>
  <si>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</si>
  <si>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</si>
  <si>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</si>
  <si>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</si>
  <si>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</si>
  <si>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</si>
  <si>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</si>
  <si>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</si>
  <si>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</si>
  <si>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</si>
  <si>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</si>
  <si>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</si>
  <si>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</si>
  <si>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</si>
  <si>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A221011110911481</t>
  </si>
  <si>
    <t>A221011110931481</t>
  </si>
  <si>
    <t>总计：3891元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</si>
  <si>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</si>
  <si>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</si>
  <si>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</si>
  <si>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</si>
  <si>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</si>
  <si>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</si>
  <si>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</si>
  <si>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</si>
  <si>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</si>
  <si>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</si>
  <si>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</si>
  <si>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</si>
  <si>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</si>
  <si>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</si>
  <si>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</si>
  <si>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</si>
  <si>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</si>
  <si>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</si>
  <si>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</si>
  <si>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</si>
  <si>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</si>
  <si>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2022-10-01</t>
  </si>
  <si>
    <t>Bae Kumjoo</t>
  </si>
  <si>
    <t>2022-10-06</t>
  </si>
  <si>
    <t>2022-10-07</t>
  </si>
  <si>
    <t>退房日周结</t>
  </si>
  <si>
    <t>RMB</t>
  </si>
  <si>
    <t>0</t>
  </si>
  <si>
    <t>美团汇登国内直连</t>
  </si>
  <si>
    <t>01.011020</t>
  </si>
  <si>
    <t>2022-10-01 14:08:27</t>
  </si>
  <si>
    <t>否</t>
  </si>
  <si>
    <t>广州汇登信息科技有限公司</t>
  </si>
  <si>
    <t>直采</t>
  </si>
  <si>
    <t>中国</t>
  </si>
  <si>
    <t>2022-10-05</t>
  </si>
  <si>
    <t>2022-10-05 08:40:03</t>
  </si>
  <si>
    <t>直连</t>
  </si>
  <si>
    <t>国宾半岛酒店（宜昌水悦城店）</t>
  </si>
  <si>
    <t>2022-10-08</t>
  </si>
  <si>
    <t>2022-10-07 16:47:09</t>
  </si>
  <si>
    <t>2022-10-09</t>
  </si>
  <si>
    <t>2022-10-08 00:26:40</t>
  </si>
  <si>
    <t>2022-10-03</t>
  </si>
  <si>
    <t>li juemin</t>
  </si>
  <si>
    <t>2022-10-04</t>
  </si>
  <si>
    <t>2022-10-03 12:58:19</t>
  </si>
  <si>
    <t>2022-10-07 12:45:50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</si>
</sst>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E1" workbookViewId="0">
      <selection activeCell="E1" sqref="$A1:$XFD1048576"/>
    </sheetView>
  </sheetViews>
  <sheetFormatPr defaultColWidth="8.83333333333333" defaultRowHeight="13.5" outlineLevelRow="6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44</v>
      </c>
      <c r="F3" t="s">
        <v>45</v>
      </c>
      <c r="G3" t="s">
        <v>46</v>
      </c>
      <c r="H3" t="s">
        <v>37</v>
      </c>
      <c r="I3" t="s">
        <v>38</v>
      </c>
      <c r="J3" t="s">
        <v>47</v>
      </c>
      <c r="K3" t="s">
        <v>47</v>
      </c>
      <c r="L3" t="s">
        <v>48</v>
      </c>
      <c r="M3" t="s">
        <v>13</v>
      </c>
      <c r="N3" t="s">
        <v>13</v>
      </c>
      <c r="O3" t="s">
        <v>13</v>
      </c>
      <c r="P3" t="s">
        <v>13</v>
      </c>
      <c r="Q3" t="s">
        <v>49</v>
      </c>
      <c r="R3" t="s">
        <v>49</v>
      </c>
      <c r="S3" t="s">
        <v>42</v>
      </c>
    </row>
    <row r="4" spans="1:19">
      <c r="A4" t="s">
        <v>50</v>
      </c>
      <c r="B4" t="s">
        <v>51</v>
      </c>
      <c r="C4" t="s">
        <v>52</v>
      </c>
      <c r="D4" t="s">
        <v>33</v>
      </c>
      <c r="E4" t="s">
        <v>53</v>
      </c>
      <c r="F4" t="s">
        <v>54</v>
      </c>
      <c r="G4" t="s">
        <v>55</v>
      </c>
      <c r="H4" t="s">
        <v>37</v>
      </c>
      <c r="I4" t="s">
        <v>38</v>
      </c>
      <c r="J4" t="s">
        <v>56</v>
      </c>
      <c r="K4" t="s">
        <v>56</v>
      </c>
      <c r="L4" t="s">
        <v>57</v>
      </c>
      <c r="M4" t="s">
        <v>13</v>
      </c>
      <c r="N4" t="s">
        <v>13</v>
      </c>
      <c r="O4" t="s">
        <v>13</v>
      </c>
      <c r="P4" t="s">
        <v>13</v>
      </c>
      <c r="Q4" t="s">
        <v>58</v>
      </c>
      <c r="R4" t="s">
        <v>58</v>
      </c>
      <c r="S4" t="s">
        <v>59</v>
      </c>
    </row>
    <row r="5" spans="1:19">
      <c r="A5" t="s">
        <v>60</v>
      </c>
      <c r="B5" t="s">
        <v>31</v>
      </c>
      <c r="C5" t="s">
        <v>32</v>
      </c>
      <c r="D5" t="s">
        <v>33</v>
      </c>
      <c r="E5" t="s">
        <v>61</v>
      </c>
      <c r="F5" t="s">
        <v>45</v>
      </c>
      <c r="G5" t="s">
        <v>62</v>
      </c>
      <c r="H5" t="s">
        <v>37</v>
      </c>
      <c r="I5" t="s">
        <v>38</v>
      </c>
      <c r="J5" t="s">
        <v>63</v>
      </c>
      <c r="K5" t="s">
        <v>63</v>
      </c>
      <c r="L5" t="s">
        <v>64</v>
      </c>
      <c r="M5" t="s">
        <v>13</v>
      </c>
      <c r="N5" t="s">
        <v>13</v>
      </c>
      <c r="O5" t="s">
        <v>13</v>
      </c>
      <c r="P5" t="s">
        <v>13</v>
      </c>
      <c r="Q5" t="s">
        <v>65</v>
      </c>
      <c r="R5" t="s">
        <v>65</v>
      </c>
      <c r="S5" t="s">
        <v>42</v>
      </c>
    </row>
    <row r="6" spans="1:19">
      <c r="A6" t="s">
        <v>66</v>
      </c>
      <c r="B6" t="s">
        <v>67</v>
      </c>
      <c r="C6" t="s">
        <v>68</v>
      </c>
      <c r="D6" t="s">
        <v>33</v>
      </c>
      <c r="E6" t="s">
        <v>61</v>
      </c>
      <c r="F6" t="s">
        <v>69</v>
      </c>
      <c r="G6" t="s">
        <v>70</v>
      </c>
      <c r="H6" t="s">
        <v>37</v>
      </c>
      <c r="I6" t="s">
        <v>38</v>
      </c>
      <c r="J6" t="s">
        <v>71</v>
      </c>
      <c r="K6" t="s">
        <v>71</v>
      </c>
      <c r="L6" t="s">
        <v>72</v>
      </c>
      <c r="M6" t="s">
        <v>13</v>
      </c>
      <c r="N6" t="s">
        <v>13</v>
      </c>
      <c r="O6" t="s">
        <v>13</v>
      </c>
      <c r="P6" t="s">
        <v>13</v>
      </c>
      <c r="Q6" t="s">
        <v>73</v>
      </c>
      <c r="R6" t="s">
        <v>73</v>
      </c>
      <c r="S6" t="s">
        <v>74</v>
      </c>
    </row>
    <row r="7" spans="1:19">
      <c r="A7" t="s">
        <v>75</v>
      </c>
      <c r="B7" t="s">
        <v>67</v>
      </c>
      <c r="C7" t="s">
        <v>68</v>
      </c>
      <c r="D7" t="s">
        <v>33</v>
      </c>
      <c r="E7" t="s">
        <v>76</v>
      </c>
      <c r="F7" t="s">
        <v>69</v>
      </c>
      <c r="G7" t="s">
        <v>70</v>
      </c>
      <c r="H7" t="s">
        <v>37</v>
      </c>
      <c r="I7" t="s">
        <v>38</v>
      </c>
      <c r="J7" t="s">
        <v>77</v>
      </c>
      <c r="K7" t="s">
        <v>77</v>
      </c>
      <c r="L7" t="s">
        <v>78</v>
      </c>
      <c r="M7" t="s">
        <v>13</v>
      </c>
      <c r="N7" t="s">
        <v>13</v>
      </c>
      <c r="O7" t="s">
        <v>13</v>
      </c>
      <c r="P7" t="s">
        <v>13</v>
      </c>
      <c r="Q7" t="s">
        <v>79</v>
      </c>
      <c r="R7" t="s">
        <v>79</v>
      </c>
      <c r="S7" t="s">
        <v>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80</v>
      </c>
      <c r="D1" t="s">
        <v>81</v>
      </c>
      <c r="E1" t="s">
        <v>18</v>
      </c>
      <c r="F1" t="s">
        <v>19</v>
      </c>
      <c r="G1" t="s">
        <v>20</v>
      </c>
      <c r="H1" t="s">
        <v>82</v>
      </c>
      <c r="I1" t="s">
        <v>22</v>
      </c>
      <c r="J1" t="s">
        <v>83</v>
      </c>
      <c r="K1" t="s">
        <v>84</v>
      </c>
      <c r="L1" t="s">
        <v>85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86</v>
      </c>
    </row>
    <row r="2" spans="1:18">
      <c r="A2" t="s">
        <v>87</v>
      </c>
      <c r="B2" t="s">
        <v>87</v>
      </c>
      <c r="C2" t="s">
        <v>87</v>
      </c>
      <c r="D2" t="s">
        <v>87</v>
      </c>
      <c r="E2" t="s">
        <v>87</v>
      </c>
      <c r="F2" t="s">
        <v>87</v>
      </c>
      <c r="G2" t="s">
        <v>87</v>
      </c>
      <c r="H2" t="s">
        <v>87</v>
      </c>
      <c r="I2" t="s">
        <v>87</v>
      </c>
      <c r="J2" t="s">
        <v>87</v>
      </c>
      <c r="K2" t="s">
        <v>87</v>
      </c>
      <c r="L2" t="s">
        <v>87</v>
      </c>
      <c r="M2" t="s">
        <v>87</v>
      </c>
      <c r="N2" t="s">
        <v>87</v>
      </c>
      <c r="O2" t="s">
        <v>87</v>
      </c>
      <c r="P2" t="s">
        <v>87</v>
      </c>
      <c r="Q2" t="s">
        <v>87</v>
      </c>
      <c r="R2" t="s">
        <v>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H30" sqref="H30"/>
    </sheetView>
  </sheetViews>
  <sheetFormatPr defaultColWidth="8.83333333333333" defaultRowHeight="13.5" outlineLevelRow="2"/>
  <cols>
    <col min="9" max="9" width="13.3333333333333" customWidth="1"/>
  </cols>
  <sheetData>
    <row r="1" spans="1:15">
      <c r="A1" t="s">
        <v>15</v>
      </c>
      <c r="B1" t="s">
        <v>16</v>
      </c>
      <c r="C1" t="s">
        <v>80</v>
      </c>
      <c r="D1" t="s">
        <v>81</v>
      </c>
      <c r="E1" t="s">
        <v>18</v>
      </c>
      <c r="F1" t="s">
        <v>19</v>
      </c>
      <c r="G1" t="s">
        <v>20</v>
      </c>
      <c r="H1" t="s">
        <v>22</v>
      </c>
      <c r="I1" t="s">
        <v>88</v>
      </c>
      <c r="J1" t="s">
        <v>89</v>
      </c>
      <c r="K1" t="s">
        <v>90</v>
      </c>
      <c r="L1" t="s">
        <v>27</v>
      </c>
      <c r="M1" t="s">
        <v>28</v>
      </c>
      <c r="N1" t="s">
        <v>29</v>
      </c>
      <c r="O1" t="s">
        <v>86</v>
      </c>
    </row>
    <row r="2" spans="1:15">
      <c r="A2" t="s">
        <v>31</v>
      </c>
      <c r="B2" t="s">
        <v>87</v>
      </c>
      <c r="C2" t="s">
        <v>60</v>
      </c>
      <c r="D2" t="s">
        <v>91</v>
      </c>
      <c r="E2" t="s">
        <v>61</v>
      </c>
      <c r="F2" t="s">
        <v>45</v>
      </c>
      <c r="G2" t="s">
        <v>62</v>
      </c>
      <c r="H2" t="s">
        <v>87</v>
      </c>
      <c r="I2" t="s">
        <v>13</v>
      </c>
      <c r="J2" t="s">
        <v>92</v>
      </c>
      <c r="K2" t="s">
        <v>93</v>
      </c>
      <c r="L2" t="s">
        <v>65</v>
      </c>
      <c r="M2" t="s">
        <v>65</v>
      </c>
      <c r="N2" t="s">
        <v>42</v>
      </c>
      <c r="O2" t="s">
        <v>94</v>
      </c>
    </row>
    <row r="3" spans="1:15">
      <c r="A3" t="s">
        <v>67</v>
      </c>
      <c r="B3" t="s">
        <v>87</v>
      </c>
      <c r="C3" t="s">
        <v>75</v>
      </c>
      <c r="D3" t="s">
        <v>91</v>
      </c>
      <c r="E3" t="s">
        <v>76</v>
      </c>
      <c r="F3" t="s">
        <v>69</v>
      </c>
      <c r="G3" t="s">
        <v>70</v>
      </c>
      <c r="H3" t="s">
        <v>87</v>
      </c>
      <c r="I3" t="s">
        <v>13</v>
      </c>
      <c r="J3" t="s">
        <v>95</v>
      </c>
      <c r="K3" t="s">
        <v>96</v>
      </c>
      <c r="L3" t="s">
        <v>79</v>
      </c>
      <c r="M3" t="s">
        <v>79</v>
      </c>
      <c r="N3" t="s">
        <v>74</v>
      </c>
      <c r="O3" t="s">
        <v>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97</v>
      </c>
      <c r="B1" t="s">
        <v>98</v>
      </c>
      <c r="C1" t="s">
        <v>6</v>
      </c>
      <c r="D1" t="s">
        <v>99</v>
      </c>
      <c r="E1" t="s">
        <v>100</v>
      </c>
      <c r="F1" t="s">
        <v>101</v>
      </c>
      <c r="G1" t="s">
        <v>102</v>
      </c>
    </row>
    <row r="2" spans="1:7">
      <c r="A2" t="s">
        <v>87</v>
      </c>
      <c r="B2" t="s">
        <v>87</v>
      </c>
      <c r="C2" t="s">
        <v>87</v>
      </c>
      <c r="D2" t="s">
        <v>87</v>
      </c>
      <c r="E2" t="s">
        <v>87</v>
      </c>
      <c r="F2" t="s">
        <v>87</v>
      </c>
      <c r="G2" t="s">
        <v>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103</v>
      </c>
      <c r="C1" t="s">
        <v>80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7</v>
      </c>
    </row>
    <row r="2" spans="1:10">
      <c r="A2" t="s">
        <v>87</v>
      </c>
      <c r="B2" t="s">
        <v>87</v>
      </c>
      <c r="C2" t="s">
        <v>87</v>
      </c>
      <c r="D2" t="s">
        <v>87</v>
      </c>
      <c r="E2" t="s">
        <v>87</v>
      </c>
      <c r="F2" t="s">
        <v>87</v>
      </c>
      <c r="G2" t="s">
        <v>87</v>
      </c>
      <c r="H2" t="s">
        <v>87</v>
      </c>
      <c r="I2" t="s">
        <v>87</v>
      </c>
      <c r="J2" t="s">
        <v>87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B16"/>
    </sheetView>
  </sheetViews>
  <sheetFormatPr defaultColWidth="8.83333333333333" defaultRowHeight="13.5" outlineLevelCol="7"/>
  <cols>
    <col min="1" max="1" width="24.125" customWidth="1"/>
    <col min="2" max="2" width="33.625" customWidth="1"/>
  </cols>
  <sheetData>
    <row r="1" spans="1:7">
      <c r="A1" t="s">
        <v>14</v>
      </c>
      <c r="B1" t="s">
        <v>18</v>
      </c>
      <c r="C1" t="s">
        <v>8</v>
      </c>
      <c r="G1" t="s">
        <v>110</v>
      </c>
    </row>
    <row r="2" spans="1:8">
      <c r="A2" t="s">
        <v>30</v>
      </c>
      <c r="B2" t="s">
        <v>34</v>
      </c>
      <c r="C2" s="3">
        <v>326</v>
      </c>
      <c r="D2" t="str">
        <f>VLOOKUP(A2,HOP!A:L,12,0)</f>
        <v>326.00</v>
      </c>
      <c r="E2" t="str">
        <f>VLOOKUP(A2,HOP!A:C,3,0)</f>
        <v>2722281</v>
      </c>
      <c r="F2">
        <f>C2-D2</f>
        <v>0</v>
      </c>
      <c r="G2" t="str">
        <f>$G$1&amp;E2</f>
        <v>，2722281</v>
      </c>
      <c r="H2" t="str">
        <f>VLOOKUP(A2,HOP!A:U,21,0)</f>
        <v>直连</v>
      </c>
    </row>
    <row r="3" spans="1:8">
      <c r="A3" t="s">
        <v>43</v>
      </c>
      <c r="B3" t="s">
        <v>44</v>
      </c>
      <c r="C3" s="3">
        <v>296</v>
      </c>
      <c r="D3" t="str">
        <f>VLOOKUP(A3,HOP!A:L,12,0)</f>
        <v>296.00</v>
      </c>
      <c r="E3" t="str">
        <f>VLOOKUP(A3,HOP!A:C,3,0)</f>
        <v>2725221</v>
      </c>
      <c r="F3">
        <f>C3-D3</f>
        <v>0</v>
      </c>
      <c r="G3" t="str">
        <f>$G$1&amp;E3</f>
        <v>，2725221</v>
      </c>
      <c r="H3" t="str">
        <f>VLOOKUP(A3,HOP!A:U,21,0)</f>
        <v>直连</v>
      </c>
    </row>
    <row r="4" spans="1:8">
      <c r="A4" t="s">
        <v>50</v>
      </c>
      <c r="B4" t="s">
        <v>53</v>
      </c>
      <c r="C4" s="3">
        <v>2516</v>
      </c>
      <c r="D4" t="str">
        <f>VLOOKUP(A4,HOP!A:L,12,0)</f>
        <v>2516.00</v>
      </c>
      <c r="E4" t="str">
        <f>VLOOKUP(A4,HOP!A:C,3,0)</f>
        <v>2719189</v>
      </c>
      <c r="F4">
        <f>C4-D4</f>
        <v>0</v>
      </c>
      <c r="G4" t="str">
        <f>$G$1&amp;E4</f>
        <v>，2719189</v>
      </c>
      <c r="H4" t="str">
        <f>VLOOKUP(A4,HOP!A:U,21,0)</f>
        <v>直采</v>
      </c>
    </row>
    <row r="5" spans="1:8">
      <c r="A5" t="s">
        <v>60</v>
      </c>
      <c r="B5" t="s">
        <v>61</v>
      </c>
      <c r="C5" s="3">
        <v>295</v>
      </c>
      <c r="D5" t="str">
        <f>VLOOKUP(A5,HOP!A:L,12,0)</f>
        <v>295.00</v>
      </c>
      <c r="E5" t="str">
        <f>VLOOKUP(A5,HOP!A:C,3,0)</f>
        <v>2729002</v>
      </c>
      <c r="F5">
        <f>C5-D5</f>
        <v>0</v>
      </c>
      <c r="G5" t="str">
        <f>$G$1&amp;E5</f>
        <v>，2729002</v>
      </c>
      <c r="H5" t="str">
        <f>VLOOKUP(A5,HOP!A:U,21,0)</f>
        <v>直连</v>
      </c>
    </row>
    <row r="6" spans="1:8">
      <c r="A6" t="s">
        <v>66</v>
      </c>
      <c r="B6" t="s">
        <v>61</v>
      </c>
      <c r="C6" s="3">
        <v>232</v>
      </c>
      <c r="D6" t="str">
        <f>VLOOKUP(A6,HOP!A:L,12,0)</f>
        <v>232.00</v>
      </c>
      <c r="E6" t="str">
        <f>VLOOKUP(A6,HOP!A:C,3,0)</f>
        <v>2729398</v>
      </c>
      <c r="F6">
        <f>C6-D6</f>
        <v>0</v>
      </c>
      <c r="G6" t="str">
        <f>$G$1&amp;E6</f>
        <v>，2729398</v>
      </c>
      <c r="H6" t="str">
        <f>VLOOKUP(A6,HOP!A:U,21,0)</f>
        <v>直连</v>
      </c>
    </row>
    <row r="7" spans="1:8">
      <c r="A7" t="s">
        <v>75</v>
      </c>
      <c r="B7" t="s">
        <v>76</v>
      </c>
      <c r="C7" s="3">
        <v>226</v>
      </c>
      <c r="D7" t="str">
        <f>VLOOKUP(A7,HOP!A:L,12,0)</f>
        <v>226.00</v>
      </c>
      <c r="E7" t="str">
        <f>VLOOKUP(A7,HOP!A:C,3,0)</f>
        <v>2730056</v>
      </c>
      <c r="F7">
        <f>C7-D7</f>
        <v>0</v>
      </c>
      <c r="G7" t="str">
        <f>$G$1&amp;E7</f>
        <v>，2730056</v>
      </c>
      <c r="H7" t="str">
        <f>VLOOKUP(A7,HOP!A:U,21,0)</f>
        <v>直连</v>
      </c>
    </row>
    <row r="9" spans="3:3">
      <c r="C9">
        <f>SUM(C2:C8)</f>
        <v>3891</v>
      </c>
    </row>
    <row r="10" spans="3:3">
      <c r="C10" t="s">
        <v>12</v>
      </c>
    </row>
    <row r="14" spans="1:2">
      <c r="A14" t="s">
        <v>111</v>
      </c>
      <c r="B14">
        <v>2516</v>
      </c>
    </row>
    <row r="15" spans="1:2">
      <c r="A15" t="s">
        <v>112</v>
      </c>
      <c r="B15">
        <v>1375</v>
      </c>
    </row>
    <row r="16" spans="1:2">
      <c r="A16" t="s">
        <v>113</v>
      </c>
      <c r="B16">
        <f>SUM(B14:B15)</f>
        <v>3891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42" sqref="D42"/>
    </sheetView>
  </sheetViews>
  <sheetFormatPr defaultColWidth="8" defaultRowHeight="12.75" outlineLevelRow="6"/>
  <cols>
    <col min="1" max="16383" width="8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15</v>
      </c>
      <c r="E1" s="2" t="s">
        <v>117</v>
      </c>
      <c r="F1" s="2" t="s">
        <v>118</v>
      </c>
      <c r="G1" s="2" t="s">
        <v>119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1" t="s">
        <v>50</v>
      </c>
      <c r="B2" s="1" t="s">
        <v>135</v>
      </c>
      <c r="C2" s="1" t="s">
        <v>58</v>
      </c>
      <c r="D2" s="1" t="s">
        <v>51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56</v>
      </c>
      <c r="J2" s="1" t="s">
        <v>140</v>
      </c>
      <c r="K2" s="1" t="s">
        <v>56</v>
      </c>
      <c r="L2" s="1" t="s">
        <v>56</v>
      </c>
      <c r="M2" s="1" t="s">
        <v>141</v>
      </c>
      <c r="N2" s="1" t="s">
        <v>141</v>
      </c>
      <c r="O2" s="1" t="s">
        <v>13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  <c r="V2" s="1" t="s">
        <v>148</v>
      </c>
    </row>
    <row r="3" s="1" customFormat="1" spans="1:22">
      <c r="A3" s="1" t="s">
        <v>43</v>
      </c>
      <c r="B3" s="1" t="s">
        <v>149</v>
      </c>
      <c r="C3" s="1" t="s">
        <v>49</v>
      </c>
      <c r="D3" s="1" t="s">
        <v>31</v>
      </c>
      <c r="E3" s="1" t="s">
        <v>46</v>
      </c>
      <c r="F3" s="1" t="s">
        <v>149</v>
      </c>
      <c r="G3" s="1" t="s">
        <v>137</v>
      </c>
      <c r="H3" s="1" t="s">
        <v>139</v>
      </c>
      <c r="I3" s="1" t="s">
        <v>47</v>
      </c>
      <c r="J3" s="1" t="s">
        <v>140</v>
      </c>
      <c r="K3" s="1" t="s">
        <v>47</v>
      </c>
      <c r="L3" s="1" t="s">
        <v>47</v>
      </c>
      <c r="M3" s="1" t="s">
        <v>141</v>
      </c>
      <c r="N3" s="1" t="s">
        <v>141</v>
      </c>
      <c r="O3" s="1" t="s">
        <v>13</v>
      </c>
      <c r="P3" s="1" t="s">
        <v>142</v>
      </c>
      <c r="Q3" s="1" t="s">
        <v>143</v>
      </c>
      <c r="R3" s="1" t="s">
        <v>150</v>
      </c>
      <c r="S3" s="1" t="s">
        <v>145</v>
      </c>
      <c r="T3" s="1" t="s">
        <v>146</v>
      </c>
      <c r="U3" s="1" t="s">
        <v>151</v>
      </c>
      <c r="V3" s="1" t="s">
        <v>148</v>
      </c>
    </row>
    <row r="4" s="1" customFormat="1" spans="1:22">
      <c r="A4" s="1" t="s">
        <v>66</v>
      </c>
      <c r="B4" s="1" t="s">
        <v>138</v>
      </c>
      <c r="C4" s="1" t="s">
        <v>73</v>
      </c>
      <c r="D4" s="1" t="s">
        <v>152</v>
      </c>
      <c r="E4" s="1" t="s">
        <v>70</v>
      </c>
      <c r="F4" s="1" t="s">
        <v>138</v>
      </c>
      <c r="G4" s="1" t="s">
        <v>153</v>
      </c>
      <c r="H4" s="1" t="s">
        <v>139</v>
      </c>
      <c r="I4" s="1" t="s">
        <v>71</v>
      </c>
      <c r="J4" s="1" t="s">
        <v>140</v>
      </c>
      <c r="K4" s="1" t="s">
        <v>71</v>
      </c>
      <c r="L4" s="1" t="s">
        <v>71</v>
      </c>
      <c r="M4" s="1" t="s">
        <v>141</v>
      </c>
      <c r="N4" s="1" t="s">
        <v>141</v>
      </c>
      <c r="O4" s="1" t="s">
        <v>13</v>
      </c>
      <c r="P4" s="1" t="s">
        <v>142</v>
      </c>
      <c r="Q4" s="1" t="s">
        <v>143</v>
      </c>
      <c r="R4" s="1" t="s">
        <v>154</v>
      </c>
      <c r="S4" s="1" t="s">
        <v>145</v>
      </c>
      <c r="T4" s="1" t="s">
        <v>146</v>
      </c>
      <c r="U4" s="1" t="s">
        <v>151</v>
      </c>
      <c r="V4" s="1" t="s">
        <v>148</v>
      </c>
    </row>
    <row r="5" s="1" customFormat="1" spans="1:22">
      <c r="A5" s="1" t="s">
        <v>75</v>
      </c>
      <c r="B5" s="1" t="s">
        <v>153</v>
      </c>
      <c r="C5" s="1" t="s">
        <v>79</v>
      </c>
      <c r="D5" s="1" t="s">
        <v>152</v>
      </c>
      <c r="E5" s="1" t="s">
        <v>70</v>
      </c>
      <c r="F5" s="1" t="s">
        <v>153</v>
      </c>
      <c r="G5" s="1" t="s">
        <v>155</v>
      </c>
      <c r="H5" s="1" t="s">
        <v>139</v>
      </c>
      <c r="I5" s="1" t="s">
        <v>77</v>
      </c>
      <c r="J5" s="1" t="s">
        <v>140</v>
      </c>
      <c r="K5" s="1" t="s">
        <v>77</v>
      </c>
      <c r="L5" s="1" t="s">
        <v>77</v>
      </c>
      <c r="M5" s="1" t="s">
        <v>141</v>
      </c>
      <c r="N5" s="1" t="s">
        <v>141</v>
      </c>
      <c r="O5" s="1" t="s">
        <v>13</v>
      </c>
      <c r="P5" s="1" t="s">
        <v>142</v>
      </c>
      <c r="Q5" s="1" t="s">
        <v>143</v>
      </c>
      <c r="R5" s="1" t="s">
        <v>156</v>
      </c>
      <c r="S5" s="1" t="s">
        <v>145</v>
      </c>
      <c r="T5" s="1" t="s">
        <v>146</v>
      </c>
      <c r="U5" s="1" t="s">
        <v>151</v>
      </c>
      <c r="V5" s="1" t="s">
        <v>148</v>
      </c>
    </row>
    <row r="6" s="1" customFormat="1" spans="1:22">
      <c r="A6" s="1" t="s">
        <v>30</v>
      </c>
      <c r="B6" s="1" t="s">
        <v>157</v>
      </c>
      <c r="C6" s="1" t="s">
        <v>41</v>
      </c>
      <c r="D6" s="1" t="s">
        <v>31</v>
      </c>
      <c r="E6" s="1" t="s">
        <v>158</v>
      </c>
      <c r="F6" s="1" t="s">
        <v>157</v>
      </c>
      <c r="G6" s="1" t="s">
        <v>159</v>
      </c>
      <c r="H6" s="1" t="s">
        <v>139</v>
      </c>
      <c r="I6" s="1" t="s">
        <v>39</v>
      </c>
      <c r="J6" s="1" t="s">
        <v>140</v>
      </c>
      <c r="K6" s="1" t="s">
        <v>39</v>
      </c>
      <c r="L6" s="1" t="s">
        <v>39</v>
      </c>
      <c r="M6" s="1" t="s">
        <v>141</v>
      </c>
      <c r="N6" s="1" t="s">
        <v>141</v>
      </c>
      <c r="O6" s="1" t="s">
        <v>13</v>
      </c>
      <c r="P6" s="1" t="s">
        <v>142</v>
      </c>
      <c r="Q6" s="1" t="s">
        <v>143</v>
      </c>
      <c r="R6" s="1" t="s">
        <v>160</v>
      </c>
      <c r="S6" s="1" t="s">
        <v>145</v>
      </c>
      <c r="T6" s="1" t="s">
        <v>146</v>
      </c>
      <c r="U6" s="1" t="s">
        <v>151</v>
      </c>
      <c r="V6" s="1" t="s">
        <v>148</v>
      </c>
    </row>
    <row r="7" s="1" customFormat="1" spans="1:22">
      <c r="A7" s="1" t="s">
        <v>60</v>
      </c>
      <c r="B7" s="1" t="s">
        <v>138</v>
      </c>
      <c r="C7" s="1" t="s">
        <v>65</v>
      </c>
      <c r="D7" s="1" t="s">
        <v>31</v>
      </c>
      <c r="E7" s="1" t="s">
        <v>62</v>
      </c>
      <c r="F7" s="1" t="s">
        <v>138</v>
      </c>
      <c r="G7" s="1" t="s">
        <v>153</v>
      </c>
      <c r="H7" s="1" t="s">
        <v>139</v>
      </c>
      <c r="I7" s="1" t="s">
        <v>63</v>
      </c>
      <c r="J7" s="1" t="s">
        <v>140</v>
      </c>
      <c r="K7" s="1" t="s">
        <v>63</v>
      </c>
      <c r="L7" s="1" t="s">
        <v>63</v>
      </c>
      <c r="M7" s="1" t="s">
        <v>141</v>
      </c>
      <c r="N7" s="1" t="s">
        <v>141</v>
      </c>
      <c r="O7" s="1" t="s">
        <v>13</v>
      </c>
      <c r="P7" s="1" t="s">
        <v>142</v>
      </c>
      <c r="Q7" s="1" t="s">
        <v>143</v>
      </c>
      <c r="R7" s="1" t="s">
        <v>161</v>
      </c>
      <c r="S7" s="1" t="s">
        <v>145</v>
      </c>
      <c r="T7" s="1" t="s">
        <v>146</v>
      </c>
      <c r="U7" s="1" t="s">
        <v>151</v>
      </c>
      <c r="V7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2022-10-11T03:08:23Z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2A575E8B199142ED9DA33B85AA49A245</vt:lpwstr>
  </property>
  <property fmtid="{D5CDD505-2E9C-101B-9397-08002B2CF9AE}" pid="3" name="KSOProductBuildVer">
    <vt:lpwstr>2052-11.1.0.12358</vt:lpwstr>
  </property>
</Properties>
</file>