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<sst xmlns="http://schemas.openxmlformats.org/spreadsheetml/2006/main" count="796" uniqueCount="249">
  <si>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</si>
  <si>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</si>
  <si>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</si>
  <si>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</si>
  <si>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</si>
  <si>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</si>
  <si>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</si>
  <si>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</si>
  <si>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</si>
  <si>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</si>
  <si>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</si>
  <si>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</si>
  <si>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</si>
  <si>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</si>
  <si>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</si>
  <si>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</si>
  <si>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</si>
  <si>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</si>
  <si>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</si>
  <si>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</si>
  <si>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</si>
  <si>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</si>
  <si>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</si>
  <si>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</si>
  <si>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</si>
  <si>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21036644027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</si>
  <si>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</si>
  <si>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</si>
  <si>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</si>
  <si>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</si>
  <si>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</si>
  <si>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CHEN/BRENTONYU</t>
  </si>
  <si>
    <t>CA13744221009CNY</t>
  </si>
  <si>
    <t>未提现</t>
  </si>
  <si>
    <t>携程开票</t>
  </si>
  <si>
    <t xml:space="preserve">2695929	</t>
  </si>
  <si>
    <t xml:space="preserve">	</t>
  </si>
  <si>
    <t xml:space="preserve">21064198571	</t>
  </si>
  <si>
    <t>[洛杉矶]洛杉矶国际机场索内斯塔酒店(Sonesta Los Angeles Airport LAX)(93873477)</t>
  </si>
  <si>
    <t>豪华房(大床)&lt;至多8间&gt;&lt;2人入住&gt;</t>
  </si>
  <si>
    <t>Rivera/JORDAN DAVON</t>
  </si>
  <si>
    <t xml:space="preserve">31849SE296025	</t>
  </si>
  <si>
    <t xml:space="preserve">999221078985590	</t>
  </si>
  <si>
    <t>[济南]汉庭酒店(济南长清大学城店)(93871396)</t>
  </si>
  <si>
    <t>双床房&lt;至多8间&gt;&lt;2人入住&gt;</t>
  </si>
  <si>
    <t>张灿</t>
  </si>
  <si>
    <t xml:space="preserve">2698959	</t>
  </si>
  <si>
    <t xml:space="preserve">R2503992096304267001	</t>
  </si>
  <si>
    <t xml:space="preserve">999221079038968	</t>
  </si>
  <si>
    <t>大床房&lt;至多8间&gt;&lt;2人入住&gt;</t>
  </si>
  <si>
    <t>罗思雨</t>
  </si>
  <si>
    <t xml:space="preserve">R2503992096304416001	</t>
  </si>
  <si>
    <t xml:space="preserve">999221084912353	</t>
  </si>
  <si>
    <t>[南京]海友酒店(南京奥体中心黄山路店)(93874368)</t>
  </si>
  <si>
    <t>大床房(无窗)&lt;至多8间&gt;&lt;2人入住&gt;</t>
  </si>
  <si>
    <t>于洋</t>
  </si>
  <si>
    <t xml:space="preserve">2699356	</t>
  </si>
  <si>
    <t xml:space="preserve">R9002878096324144001	</t>
  </si>
  <si>
    <t xml:space="preserve">21102780105	</t>
  </si>
  <si>
    <t>Lieberman/Kate</t>
  </si>
  <si>
    <t xml:space="preserve">31849SE296752	</t>
  </si>
  <si>
    <t xml:space="preserve">999221121723720	</t>
  </si>
  <si>
    <t>[常熟]格林豪泰智选酒店(常熟辛庄镇洞港泾店)(80247799)</t>
  </si>
  <si>
    <t>商务双床房&lt;至多8间&gt;&lt;2人入住&gt;</t>
  </si>
  <si>
    <t>高巍</t>
  </si>
  <si>
    <t xml:space="preserve">(GRT)79672134;	</t>
  </si>
  <si>
    <t xml:space="preserve">21124444865	</t>
  </si>
  <si>
    <t>TU/YU HUAN</t>
  </si>
  <si>
    <t xml:space="preserve">21126280887	</t>
  </si>
  <si>
    <t>Burrell/Louis</t>
  </si>
  <si>
    <t xml:space="preserve">2704446	</t>
  </si>
  <si>
    <t xml:space="preserve">31849SE298205	</t>
  </si>
  <si>
    <t xml:space="preserve">999221127793382	</t>
  </si>
  <si>
    <t>[济南]格林豪泰智选酒店(济南高新区孙村店)(80243471)</t>
  </si>
  <si>
    <t>豪华大床房&lt;至多8间&gt;&lt;2人入住&gt;</t>
  </si>
  <si>
    <t>朱鑫</t>
  </si>
  <si>
    <t xml:space="preserve">(GRT)79686726;	</t>
  </si>
  <si>
    <t xml:space="preserve">21128824058	</t>
  </si>
  <si>
    <t>[长沙]格林豪泰酒店(长沙中医药大学店)(76434313)</t>
  </si>
  <si>
    <t>高级大床房&lt;至多8间&gt;&lt;2人入住&gt;</t>
  </si>
  <si>
    <t>周琪</t>
  </si>
  <si>
    <t xml:space="preserve">2704844	</t>
  </si>
  <si>
    <t xml:space="preserve">(GRT)79689746;	</t>
  </si>
  <si>
    <t xml:space="preserve">999221128850840	</t>
  </si>
  <si>
    <t>[连云港]格林豪泰(连云港高铁站解放东路万达广场店)(80894934)</t>
  </si>
  <si>
    <t>张焕庆</t>
  </si>
  <si>
    <t xml:space="preserve">(GRT)79689808;	</t>
  </si>
  <si>
    <t xml:space="preserve">999221130264604	</t>
  </si>
  <si>
    <t>[芜湖]格林豪泰(芜湖县迎宾大道世贸南楼店)(77171768)</t>
  </si>
  <si>
    <t>张健</t>
  </si>
  <si>
    <t xml:space="preserve">(GRT)79693292;	</t>
  </si>
  <si>
    <t xml:space="preserve">21131274228	</t>
  </si>
  <si>
    <t>陈康</t>
  </si>
  <si>
    <t xml:space="preserve">(GRT)79695737;	</t>
  </si>
  <si>
    <t>取消</t>
  </si>
  <si>
    <t xml:space="preserve">999221131971539	</t>
  </si>
  <si>
    <t>黄贺</t>
  </si>
  <si>
    <t xml:space="preserve">(GRT)79697851;	</t>
  </si>
  <si>
    <t xml:space="preserve">21132238080	</t>
  </si>
  <si>
    <t>[高雄]高雄家和商旅(J-Hotel)(80941749)</t>
  </si>
  <si>
    <t>商务双人房&lt;至多8间&gt;&lt;2人入住&gt;&lt;早餐&gt;</t>
  </si>
  <si>
    <t>CHEN/CHUN HUANG</t>
  </si>
  <si>
    <t xml:space="preserve">21132515111	</t>
  </si>
  <si>
    <t>[香港]M1酒店(M1 Hotel)(77151759)</t>
  </si>
  <si>
    <t>标准客房&lt;至多8间&gt;&lt;2人入住&gt;</t>
  </si>
  <si>
    <t>CHEN/HUANQIANG</t>
  </si>
  <si>
    <t xml:space="preserve">2705586	</t>
  </si>
  <si>
    <t xml:space="preserve">999221132781218	</t>
  </si>
  <si>
    <t>商务大床房&lt;至多8间&gt;&lt;2人入住&gt;</t>
  </si>
  <si>
    <t>李云</t>
  </si>
  <si>
    <t xml:space="preserve">(GRT)79700498;	</t>
  </si>
  <si>
    <t xml:space="preserve">21132840540	</t>
  </si>
  <si>
    <t>[朔州]青皮树酒店(朔州慧源店)(92484847)</t>
  </si>
  <si>
    <t>刘宝宏</t>
  </si>
  <si>
    <t xml:space="preserve">(GRT)79700699;	</t>
  </si>
  <si>
    <t xml:space="preserve">21133953625	</t>
  </si>
  <si>
    <t>[昆山]格林豪泰(昆山国际会展店)(76434284)</t>
  </si>
  <si>
    <t>商务双床房&lt;2人入住&gt;</t>
  </si>
  <si>
    <t>胡章</t>
  </si>
  <si>
    <t xml:space="preserve">(GRT)79703645;	</t>
  </si>
  <si>
    <t xml:space="preserve">21134143152	</t>
  </si>
  <si>
    <t>[贵阳]贵阳新世界酒店(81209995)</t>
  </si>
  <si>
    <t>祝家兴</t>
  </si>
  <si>
    <t xml:space="preserve">59386SE106808;XM	</t>
  </si>
  <si>
    <t xml:space="preserve">21134298974	</t>
  </si>
  <si>
    <t>乔胜平</t>
  </si>
  <si>
    <t xml:space="preserve">(GRT)79704511;	</t>
  </si>
  <si>
    <t xml:space="preserve">21135113933	</t>
  </si>
  <si>
    <t>cham/Mei ting</t>
  </si>
  <si>
    <t>退单</t>
  </si>
  <si>
    <t>，</t>
  </si>
  <si>
    <t>9152 CNY</t>
  </si>
  <si>
    <t>A221011155402481</t>
  </si>
  <si>
    <t>总计：9152元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</si>
  <si>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</si>
  <si>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</si>
  <si>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</si>
  <si>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</si>
  <si>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</si>
  <si>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</si>
  <si>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</si>
  <si>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</si>
  <si>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</si>
  <si>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</si>
  <si>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</si>
  <si>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</si>
  <si>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</si>
  <si>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</si>
  <si>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</si>
  <si>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</si>
  <si>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</si>
  <si>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</si>
  <si>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</si>
  <si>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</si>
  <si>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2695929</t>
  </si>
  <si>
    <t>台北花园大酒店</t>
  </si>
  <si>
    <t>CHEN BRENTONYU</t>
  </si>
  <si>
    <t>2022-09-23</t>
  </si>
  <si>
    <t>2022-09-24</t>
  </si>
  <si>
    <t>退房日月结</t>
  </si>
  <si>
    <t>501.00</t>
  </si>
  <si>
    <t>RMB</t>
  </si>
  <si>
    <t>0</t>
  </si>
  <si>
    <t>0.00</t>
  </si>
  <si>
    <t>携程汇登国内直连</t>
  </si>
  <si>
    <t>01.011264</t>
  </si>
  <si>
    <t>2022-09-17 14:26:29</t>
  </si>
  <si>
    <t>否</t>
  </si>
  <si>
    <t>广州汇登信息科技有限公司</t>
  </si>
  <si>
    <t>直连</t>
  </si>
  <si>
    <t>中国</t>
  </si>
  <si>
    <t>2022-09-22</t>
  </si>
  <si>
    <t>2704071</t>
  </si>
  <si>
    <t>TU YU HUAN</t>
  </si>
  <si>
    <t>504.00</t>
  </si>
  <si>
    <t>2022-09-22 22:17:52</t>
  </si>
  <si>
    <t>2705529</t>
  </si>
  <si>
    <t>高雄家和商旅</t>
  </si>
  <si>
    <t>CHEN CHUN HUANG</t>
  </si>
  <si>
    <t>422.00</t>
  </si>
  <si>
    <t>2022-09-23 18:03:34</t>
  </si>
  <si>
    <t>2704666</t>
  </si>
  <si>
    <t>格林豪泰智选酒店(济南高新区孙村店)</t>
  </si>
  <si>
    <t>230.00</t>
  </si>
  <si>
    <t>2022-09-23 10:51:29</t>
  </si>
  <si>
    <t>2705738</t>
  </si>
  <si>
    <t>格林豪泰(昆山国际会展店)</t>
  </si>
  <si>
    <t>186.00</t>
  </si>
  <si>
    <t>2022-09-23 20:35:32</t>
  </si>
  <si>
    <t>2705784</t>
  </si>
  <si>
    <t>2022-09-23 21:03:14</t>
  </si>
  <si>
    <t>2705327</t>
  </si>
  <si>
    <t>格林豪泰酒店(长沙中医药大学店)</t>
  </si>
  <si>
    <t>169.00</t>
  </si>
  <si>
    <t>2022-09-23 16:29:08</t>
  </si>
  <si>
    <t>2705484</t>
  </si>
  <si>
    <t>2022-09-23 17:38:01</t>
  </si>
  <si>
    <t>2704446</t>
  </si>
  <si>
    <t>洛杉矶国际机场索内斯塔酒店</t>
  </si>
  <si>
    <t>Burrell Louis</t>
  </si>
  <si>
    <t>2520.00</t>
  </si>
  <si>
    <t>2022-09-23 06:40:32</t>
  </si>
  <si>
    <t>美国</t>
  </si>
  <si>
    <t>2022-09-19</t>
  </si>
  <si>
    <t>2698204</t>
  </si>
  <si>
    <t>Rivera JORDAN DAVON</t>
  </si>
  <si>
    <t>1005.00</t>
  </si>
  <si>
    <t>2022-09-19 01:08:48</t>
  </si>
  <si>
    <t>2022-09-20</t>
  </si>
  <si>
    <t>2700813</t>
  </si>
  <si>
    <t>Lieberman Kate</t>
  </si>
  <si>
    <t>1212.00</t>
  </si>
  <si>
    <t>2022-09-20 22:12:06</t>
  </si>
  <si>
    <t>2705930</t>
  </si>
  <si>
    <t>M1酒店</t>
  </si>
  <si>
    <t>cham Mei ting</t>
  </si>
  <si>
    <t>321.00</t>
  </si>
  <si>
    <t>2022-09-23 22:36:48</t>
  </si>
  <si>
    <t>2699356</t>
  </si>
  <si>
    <t>海友酒店(南京奥体中心黄山路店)</t>
  </si>
  <si>
    <t>148.00</t>
  </si>
  <si>
    <t>2022-09-19 20:42:27</t>
  </si>
  <si>
    <t>2704850</t>
  </si>
  <si>
    <t>格林豪泰商务酒店（连云港高铁站解放东路万达广场店）</t>
  </si>
  <si>
    <t>173.00</t>
  </si>
  <si>
    <t>2022-09-23 12:39:43</t>
  </si>
  <si>
    <t>2705118</t>
  </si>
  <si>
    <t>格林豪泰(芜湖县迎宾大道世贸南楼店)</t>
  </si>
  <si>
    <t>144.00</t>
  </si>
  <si>
    <t>2022-09-23 14:53:01</t>
  </si>
  <si>
    <t>2705627</t>
  </si>
  <si>
    <t>青皮树酒店(朔州慧源店)</t>
  </si>
  <si>
    <t>2022-09-23 19:00:07</t>
  </si>
  <si>
    <t>2705586</t>
  </si>
  <si>
    <t>CHEN HUANQIANG</t>
  </si>
  <si>
    <t>444.00</t>
  </si>
  <si>
    <t>2022-09-23 18:30:08</t>
  </si>
  <si>
    <t>2698959</t>
  </si>
  <si>
    <t>汉庭酒店(济南长清大学城店)</t>
  </si>
  <si>
    <t>256.00</t>
  </si>
  <si>
    <t>2022-09-19 15:11:11</t>
  </si>
  <si>
    <t>2698965</t>
  </si>
  <si>
    <t>206.00</t>
  </si>
  <si>
    <t>2022-09-19 15:13:41</t>
  </si>
  <si>
    <t>2705613</t>
  </si>
  <si>
    <t>格林豪泰智选酒店(常熟辛庄镇洞港泾店)</t>
  </si>
  <si>
    <t>2022-09-23 18:54:25</t>
  </si>
  <si>
    <t>2704844</t>
  </si>
  <si>
    <t>2022-09-23 12:37:19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</si>
</sst>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501</v>
      </c>
      <c r="M2" s="4">
        <v>501</v>
      </c>
      <c r="N2" s="4" t="s">
        <v>31</v>
      </c>
      <c r="O2" s="4" t="s">
        <v>32</v>
      </c>
      <c r="P2" s="4" t="s">
        <v>33</v>
      </c>
      <c r="Q2" s="4">
        <v>0</v>
      </c>
      <c r="R2" s="7">
        <v>44821</v>
      </c>
      <c r="S2" s="6">
        <v>44843</v>
      </c>
      <c r="T2" s="4" t="s">
        <v>34</v>
      </c>
      <c r="U2" s="4">
        <v>501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44827</v>
      </c>
      <c r="G3" s="6">
        <v>44828</v>
      </c>
      <c r="H3" s="4">
        <v>1</v>
      </c>
      <c r="I3" s="4">
        <v>1</v>
      </c>
      <c r="J3" s="4">
        <v>1</v>
      </c>
      <c r="K3" s="4" t="s">
        <v>30</v>
      </c>
      <c r="L3" s="4">
        <v>1005</v>
      </c>
      <c r="M3" s="4">
        <v>1005</v>
      </c>
      <c r="N3" s="4" t="s">
        <v>40</v>
      </c>
      <c r="O3" s="4" t="s">
        <v>32</v>
      </c>
      <c r="P3" s="4" t="s">
        <v>33</v>
      </c>
      <c r="Q3" s="4">
        <v>0</v>
      </c>
      <c r="R3" s="7">
        <v>44823</v>
      </c>
      <c r="S3" s="6">
        <v>44843</v>
      </c>
      <c r="T3" s="4" t="s">
        <v>34</v>
      </c>
      <c r="U3" s="4">
        <v>1005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44827</v>
      </c>
      <c r="G4" s="6">
        <v>44828</v>
      </c>
      <c r="H4" s="4">
        <v>1</v>
      </c>
      <c r="I4" s="4">
        <v>1</v>
      </c>
      <c r="J4" s="4">
        <v>1</v>
      </c>
      <c r="K4" s="4" t="s">
        <v>30</v>
      </c>
      <c r="L4" s="4">
        <v>256</v>
      </c>
      <c r="M4" s="4">
        <v>256</v>
      </c>
      <c r="N4" s="4" t="s">
        <v>45</v>
      </c>
      <c r="O4" s="4" t="s">
        <v>32</v>
      </c>
      <c r="P4" s="4" t="s">
        <v>33</v>
      </c>
      <c r="Q4" s="4">
        <v>0</v>
      </c>
      <c r="R4" s="7">
        <v>44823</v>
      </c>
      <c r="S4" s="6">
        <v>44843</v>
      </c>
      <c r="T4" s="4" t="s">
        <v>34</v>
      </c>
      <c r="U4" s="4">
        <v>256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44827</v>
      </c>
      <c r="G5" s="6">
        <v>44828</v>
      </c>
      <c r="H5" s="4">
        <v>1</v>
      </c>
      <c r="I5" s="4">
        <v>1</v>
      </c>
      <c r="J5" s="4">
        <v>1</v>
      </c>
      <c r="K5" s="4" t="s">
        <v>30</v>
      </c>
      <c r="L5" s="4">
        <v>206</v>
      </c>
      <c r="M5" s="4">
        <v>206</v>
      </c>
      <c r="N5" s="4" t="s">
        <v>50</v>
      </c>
      <c r="O5" s="4" t="s">
        <v>32</v>
      </c>
      <c r="P5" s="4" t="s">
        <v>33</v>
      </c>
      <c r="Q5" s="4">
        <v>0</v>
      </c>
      <c r="R5" s="7">
        <v>44823</v>
      </c>
      <c r="S5" s="6">
        <v>44843</v>
      </c>
      <c r="T5" s="4" t="s">
        <v>34</v>
      </c>
      <c r="U5" s="4">
        <v>206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148</v>
      </c>
      <c r="M6" s="4">
        <v>148</v>
      </c>
      <c r="N6" s="4" t="s">
        <v>55</v>
      </c>
      <c r="O6" s="4" t="s">
        <v>32</v>
      </c>
      <c r="P6" s="4" t="s">
        <v>33</v>
      </c>
      <c r="Q6" s="4">
        <v>0</v>
      </c>
      <c r="R6" s="7">
        <v>44823</v>
      </c>
      <c r="S6" s="6">
        <v>44843</v>
      </c>
      <c r="T6" s="4" t="s">
        <v>34</v>
      </c>
      <c r="U6" s="4">
        <v>148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44827</v>
      </c>
      <c r="G7" s="6">
        <v>44828</v>
      </c>
      <c r="H7" s="4">
        <v>1</v>
      </c>
      <c r="I7" s="4">
        <v>1</v>
      </c>
      <c r="J7" s="4">
        <v>1</v>
      </c>
      <c r="K7" s="4" t="s">
        <v>30</v>
      </c>
      <c r="L7" s="4">
        <v>1212</v>
      </c>
      <c r="M7" s="4">
        <v>1212</v>
      </c>
      <c r="N7" s="4" t="s">
        <v>59</v>
      </c>
      <c r="O7" s="4" t="s">
        <v>32</v>
      </c>
      <c r="P7" s="4" t="s">
        <v>33</v>
      </c>
      <c r="Q7" s="4">
        <v>0</v>
      </c>
      <c r="R7" s="7">
        <v>44824</v>
      </c>
      <c r="S7" s="6">
        <v>44843</v>
      </c>
      <c r="T7" s="4" t="s">
        <v>34</v>
      </c>
      <c r="U7" s="4">
        <v>1212</v>
      </c>
      <c r="V7" s="4">
        <v>0</v>
      </c>
      <c r="W7" s="4">
        <v>0</v>
      </c>
      <c r="X7" s="4" t="s">
        <v>36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44827</v>
      </c>
      <c r="G8" s="6">
        <v>44828</v>
      </c>
      <c r="H8" s="4">
        <v>1</v>
      </c>
      <c r="I8" s="4">
        <v>1</v>
      </c>
      <c r="J8" s="4">
        <v>1</v>
      </c>
      <c r="K8" s="4" t="s">
        <v>30</v>
      </c>
      <c r="L8" s="4">
        <v>169</v>
      </c>
      <c r="M8" s="4">
        <v>169</v>
      </c>
      <c r="N8" s="4" t="s">
        <v>64</v>
      </c>
      <c r="O8" s="4" t="s">
        <v>32</v>
      </c>
      <c r="P8" s="4" t="s">
        <v>33</v>
      </c>
      <c r="Q8" s="4">
        <v>0</v>
      </c>
      <c r="R8" s="7">
        <v>44826</v>
      </c>
      <c r="S8" s="6">
        <v>44843</v>
      </c>
      <c r="T8" s="4" t="s">
        <v>34</v>
      </c>
      <c r="U8" s="4">
        <v>169</v>
      </c>
      <c r="V8" s="4">
        <v>0</v>
      </c>
      <c r="W8" s="4">
        <v>0</v>
      </c>
      <c r="X8" s="4" t="s">
        <v>36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44827</v>
      </c>
      <c r="G9" s="6">
        <v>44828</v>
      </c>
      <c r="H9" s="4">
        <v>1</v>
      </c>
      <c r="I9" s="4">
        <v>1</v>
      </c>
      <c r="J9" s="4">
        <v>1</v>
      </c>
      <c r="K9" s="4" t="s">
        <v>30</v>
      </c>
      <c r="L9" s="4">
        <v>504</v>
      </c>
      <c r="M9" s="4">
        <v>504</v>
      </c>
      <c r="N9" s="4" t="s">
        <v>67</v>
      </c>
      <c r="O9" s="4" t="s">
        <v>32</v>
      </c>
      <c r="P9" s="4" t="s">
        <v>33</v>
      </c>
      <c r="Q9" s="4">
        <v>0</v>
      </c>
      <c r="R9" s="7">
        <v>44826</v>
      </c>
      <c r="S9" s="6">
        <v>44843</v>
      </c>
      <c r="T9" s="4" t="s">
        <v>34</v>
      </c>
      <c r="U9" s="4">
        <v>504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44826</v>
      </c>
      <c r="G10" s="6">
        <v>44828</v>
      </c>
      <c r="H10" s="4">
        <v>1</v>
      </c>
      <c r="I10" s="4">
        <v>2</v>
      </c>
      <c r="J10" s="4">
        <v>2</v>
      </c>
      <c r="K10" s="4" t="s">
        <v>30</v>
      </c>
      <c r="L10" s="4">
        <v>2394</v>
      </c>
      <c r="M10" s="4">
        <v>2394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44827</v>
      </c>
      <c r="S10" s="6">
        <v>44843</v>
      </c>
      <c r="T10" s="4" t="s">
        <v>34</v>
      </c>
      <c r="U10" s="4">
        <v>2394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44827</v>
      </c>
      <c r="G11" s="6">
        <v>44828</v>
      </c>
      <c r="H11" s="4">
        <v>1</v>
      </c>
      <c r="I11" s="4">
        <v>1</v>
      </c>
      <c r="J11" s="4">
        <v>1</v>
      </c>
      <c r="K11" s="4" t="s">
        <v>30</v>
      </c>
      <c r="L11" s="4">
        <v>230</v>
      </c>
      <c r="M11" s="4">
        <v>230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44827</v>
      </c>
      <c r="S11" s="6">
        <v>44843</v>
      </c>
      <c r="T11" s="4" t="s">
        <v>34</v>
      </c>
      <c r="U11" s="4">
        <v>230</v>
      </c>
      <c r="V11" s="4">
        <v>0</v>
      </c>
      <c r="W11" s="4">
        <v>0</v>
      </c>
      <c r="X11" s="4" t="s">
        <v>36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44827</v>
      </c>
      <c r="G12" s="6">
        <v>44828</v>
      </c>
      <c r="H12" s="4">
        <v>1</v>
      </c>
      <c r="I12" s="4">
        <v>1</v>
      </c>
      <c r="J12" s="4">
        <v>1</v>
      </c>
      <c r="K12" s="4" t="s">
        <v>30</v>
      </c>
      <c r="L12" s="4">
        <v>169</v>
      </c>
      <c r="M12" s="4">
        <v>169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44827</v>
      </c>
      <c r="S12" s="6">
        <v>44843</v>
      </c>
      <c r="T12" s="4" t="s">
        <v>34</v>
      </c>
      <c r="U12" s="4">
        <v>169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49</v>
      </c>
      <c r="F13" s="6">
        <v>44827</v>
      </c>
      <c r="G13" s="6">
        <v>44828</v>
      </c>
      <c r="H13" s="4">
        <v>1</v>
      </c>
      <c r="I13" s="4">
        <v>1</v>
      </c>
      <c r="J13" s="4">
        <v>1</v>
      </c>
      <c r="K13" s="4" t="s">
        <v>30</v>
      </c>
      <c r="L13" s="4">
        <v>173</v>
      </c>
      <c r="M13" s="4">
        <v>173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44827</v>
      </c>
      <c r="S13" s="6">
        <v>44843</v>
      </c>
      <c r="T13" s="4" t="s">
        <v>34</v>
      </c>
      <c r="U13" s="4">
        <v>173</v>
      </c>
      <c r="V13" s="4">
        <v>0</v>
      </c>
      <c r="W13" s="4">
        <v>0</v>
      </c>
      <c r="X13" s="4" t="s">
        <v>36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49</v>
      </c>
      <c r="F14" s="6">
        <v>44827</v>
      </c>
      <c r="G14" s="6">
        <v>44828</v>
      </c>
      <c r="H14" s="4">
        <v>1</v>
      </c>
      <c r="I14" s="4">
        <v>1</v>
      </c>
      <c r="J14" s="4">
        <v>1</v>
      </c>
      <c r="K14" s="4" t="s">
        <v>30</v>
      </c>
      <c r="L14" s="4">
        <v>144</v>
      </c>
      <c r="M14" s="4">
        <v>144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44827</v>
      </c>
      <c r="S14" s="6">
        <v>44843</v>
      </c>
      <c r="T14" s="4" t="s">
        <v>34</v>
      </c>
      <c r="U14" s="4">
        <v>144</v>
      </c>
      <c r="V14" s="4">
        <v>0</v>
      </c>
      <c r="W14" s="4">
        <v>0</v>
      </c>
      <c r="X14" s="4" t="s">
        <v>36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44827</v>
      </c>
      <c r="G15" s="6">
        <v>44828</v>
      </c>
      <c r="H15" s="4">
        <v>1</v>
      </c>
      <c r="I15" s="4">
        <v>1</v>
      </c>
      <c r="J15" s="4">
        <v>1</v>
      </c>
      <c r="K15" s="4" t="s">
        <v>30</v>
      </c>
      <c r="L15" s="4">
        <v>169</v>
      </c>
      <c r="M15" s="4">
        <v>169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44827</v>
      </c>
      <c r="S15" s="6">
        <v>44843</v>
      </c>
      <c r="T15" s="4" t="s">
        <v>34</v>
      </c>
      <c r="U15" s="4">
        <v>169</v>
      </c>
      <c r="V15" s="4">
        <v>0</v>
      </c>
      <c r="W15" s="4">
        <v>0</v>
      </c>
      <c r="X15" s="4" t="s">
        <v>36</v>
      </c>
      <c r="Y15" s="4" t="s">
        <v>93</v>
      </c>
    </row>
    <row r="16" s="4" customFormat="1" spans="1:25">
      <c r="A16" s="4" t="s">
        <v>61</v>
      </c>
      <c r="B16" s="4" t="s">
        <v>26</v>
      </c>
      <c r="C16" s="4" t="s">
        <v>94</v>
      </c>
      <c r="D16" s="4" t="s">
        <v>62</v>
      </c>
      <c r="E16" s="4" t="s">
        <v>63</v>
      </c>
      <c r="F16" s="6">
        <v>44827</v>
      </c>
      <c r="G16" s="6">
        <v>44828</v>
      </c>
      <c r="H16" s="4">
        <v>1</v>
      </c>
      <c r="I16" s="4">
        <v>1</v>
      </c>
      <c r="J16" s="4">
        <v>1</v>
      </c>
      <c r="K16" s="4" t="s">
        <v>30</v>
      </c>
      <c r="L16" s="4">
        <v>-169</v>
      </c>
      <c r="M16" s="4">
        <v>-169</v>
      </c>
      <c r="N16" s="4" t="s">
        <v>64</v>
      </c>
      <c r="O16" s="4" t="s">
        <v>32</v>
      </c>
      <c r="P16" s="4" t="s">
        <v>33</v>
      </c>
      <c r="Q16" s="4">
        <v>0</v>
      </c>
      <c r="R16" s="7">
        <v>44826</v>
      </c>
      <c r="S16" s="6">
        <v>44843</v>
      </c>
      <c r="T16" s="4" t="s">
        <v>34</v>
      </c>
      <c r="U16" s="4">
        <v>-169</v>
      </c>
      <c r="V16" s="4">
        <v>0</v>
      </c>
      <c r="W16" s="4">
        <v>0</v>
      </c>
      <c r="X16" s="4" t="s">
        <v>36</v>
      </c>
      <c r="Y16" s="4" t="s">
        <v>65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44827</v>
      </c>
      <c r="G17" s="6">
        <v>44828</v>
      </c>
      <c r="H17" s="4">
        <v>1</v>
      </c>
      <c r="I17" s="4">
        <v>1</v>
      </c>
      <c r="J17" s="4">
        <v>1</v>
      </c>
      <c r="K17" s="4" t="s">
        <v>30</v>
      </c>
      <c r="L17" s="4">
        <v>169</v>
      </c>
      <c r="M17" s="4">
        <v>169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44843</v>
      </c>
      <c r="T17" s="4" t="s">
        <v>34</v>
      </c>
      <c r="U17" s="4">
        <v>169</v>
      </c>
      <c r="V17" s="4">
        <v>0</v>
      </c>
      <c r="W17" s="4">
        <v>0</v>
      </c>
      <c r="X17" s="4" t="s">
        <v>36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44827</v>
      </c>
      <c r="G18" s="6">
        <v>44828</v>
      </c>
      <c r="H18" s="4">
        <v>1</v>
      </c>
      <c r="I18" s="4">
        <v>1</v>
      </c>
      <c r="J18" s="4">
        <v>1</v>
      </c>
      <c r="K18" s="4" t="s">
        <v>30</v>
      </c>
      <c r="L18" s="4">
        <v>422</v>
      </c>
      <c r="M18" s="4">
        <v>422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44827</v>
      </c>
      <c r="S18" s="6">
        <v>44843</v>
      </c>
      <c r="T18" s="4" t="s">
        <v>34</v>
      </c>
      <c r="U18" s="4">
        <v>422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44827</v>
      </c>
      <c r="G19" s="6">
        <v>44828</v>
      </c>
      <c r="H19" s="4">
        <v>1</v>
      </c>
      <c r="I19" s="4">
        <v>1</v>
      </c>
      <c r="J19" s="4">
        <v>1</v>
      </c>
      <c r="K19" s="4" t="s">
        <v>30</v>
      </c>
      <c r="L19" s="4">
        <v>444</v>
      </c>
      <c r="M19" s="4">
        <v>444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44827</v>
      </c>
      <c r="S19" s="6">
        <v>44843</v>
      </c>
      <c r="T19" s="4" t="s">
        <v>34</v>
      </c>
      <c r="U19" s="4">
        <v>444</v>
      </c>
      <c r="V19" s="4">
        <v>0</v>
      </c>
      <c r="W19" s="4">
        <v>0</v>
      </c>
      <c r="X19" s="4" t="s">
        <v>106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62</v>
      </c>
      <c r="E20" s="4" t="s">
        <v>108</v>
      </c>
      <c r="F20" s="6">
        <v>44827</v>
      </c>
      <c r="G20" s="6">
        <v>44828</v>
      </c>
      <c r="H20" s="4">
        <v>1</v>
      </c>
      <c r="I20" s="4">
        <v>1</v>
      </c>
      <c r="J20" s="4">
        <v>1</v>
      </c>
      <c r="K20" s="4" t="s">
        <v>30</v>
      </c>
      <c r="L20" s="4">
        <v>169</v>
      </c>
      <c r="M20" s="4">
        <v>169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44827</v>
      </c>
      <c r="S20" s="6">
        <v>44843</v>
      </c>
      <c r="T20" s="4" t="s">
        <v>34</v>
      </c>
      <c r="U20" s="4">
        <v>169</v>
      </c>
      <c r="V20" s="4">
        <v>0</v>
      </c>
      <c r="W20" s="4">
        <v>0</v>
      </c>
      <c r="X20" s="4" t="s">
        <v>36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108</v>
      </c>
      <c r="F21" s="6">
        <v>44827</v>
      </c>
      <c r="G21" s="6">
        <v>44828</v>
      </c>
      <c r="H21" s="4">
        <v>1</v>
      </c>
      <c r="I21" s="4">
        <v>1</v>
      </c>
      <c r="J21" s="4">
        <v>1</v>
      </c>
      <c r="K21" s="4" t="s">
        <v>30</v>
      </c>
      <c r="L21" s="4">
        <v>144</v>
      </c>
      <c r="M21" s="4">
        <v>144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44827</v>
      </c>
      <c r="S21" s="6">
        <v>44843</v>
      </c>
      <c r="T21" s="4" t="s">
        <v>34</v>
      </c>
      <c r="U21" s="4">
        <v>144</v>
      </c>
      <c r="V21" s="4">
        <v>0</v>
      </c>
      <c r="W21" s="4">
        <v>0</v>
      </c>
      <c r="X21" s="4" t="s">
        <v>36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44827</v>
      </c>
      <c r="G22" s="6">
        <v>44828</v>
      </c>
      <c r="H22" s="4">
        <v>1</v>
      </c>
      <c r="I22" s="4">
        <v>1</v>
      </c>
      <c r="J22" s="4">
        <v>1</v>
      </c>
      <c r="K22" s="4" t="s">
        <v>30</v>
      </c>
      <c r="L22" s="4">
        <v>186</v>
      </c>
      <c r="M22" s="4">
        <v>186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44827</v>
      </c>
      <c r="S22" s="6">
        <v>44843</v>
      </c>
      <c r="T22" s="4" t="s">
        <v>34</v>
      </c>
      <c r="U22" s="4">
        <v>186</v>
      </c>
      <c r="V22" s="4">
        <v>0</v>
      </c>
      <c r="W22" s="4">
        <v>0</v>
      </c>
      <c r="X22" s="4" t="s">
        <v>36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79</v>
      </c>
      <c r="F23" s="6">
        <v>44827</v>
      </c>
      <c r="G23" s="6">
        <v>44828</v>
      </c>
      <c r="H23" s="4">
        <v>1</v>
      </c>
      <c r="I23" s="4">
        <v>1</v>
      </c>
      <c r="J23" s="4">
        <v>1</v>
      </c>
      <c r="K23" s="4" t="s">
        <v>30</v>
      </c>
      <c r="L23" s="4">
        <v>637</v>
      </c>
      <c r="M23" s="4">
        <v>637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44827</v>
      </c>
      <c r="S23" s="6">
        <v>44843</v>
      </c>
      <c r="T23" s="4" t="s">
        <v>34</v>
      </c>
      <c r="U23" s="4">
        <v>637</v>
      </c>
      <c r="V23" s="4">
        <v>0</v>
      </c>
      <c r="W23" s="4">
        <v>0</v>
      </c>
      <c r="X23" s="4" t="s">
        <v>36</v>
      </c>
      <c r="Y23" s="4" t="s">
        <v>123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44827</v>
      </c>
      <c r="G24" s="6">
        <v>44828</v>
      </c>
      <c r="H24" s="4">
        <v>1</v>
      </c>
      <c r="I24" s="4">
        <v>1</v>
      </c>
      <c r="J24" s="4">
        <v>1</v>
      </c>
      <c r="K24" s="4" t="s">
        <v>30</v>
      </c>
      <c r="L24" s="4">
        <v>186</v>
      </c>
      <c r="M24" s="4">
        <v>186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44827</v>
      </c>
      <c r="S24" s="6">
        <v>44843</v>
      </c>
      <c r="T24" s="4" t="s">
        <v>34</v>
      </c>
      <c r="U24" s="4">
        <v>186</v>
      </c>
      <c r="V24" s="4">
        <v>0</v>
      </c>
      <c r="W24" s="4">
        <v>0</v>
      </c>
      <c r="X24" s="4" t="s">
        <v>36</v>
      </c>
      <c r="Y24" s="4" t="s">
        <v>126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103</v>
      </c>
      <c r="E25" s="4" t="s">
        <v>104</v>
      </c>
      <c r="F25" s="6">
        <v>44827</v>
      </c>
      <c r="G25" s="6">
        <v>44828</v>
      </c>
      <c r="H25" s="4">
        <v>1</v>
      </c>
      <c r="I25" s="4">
        <v>1</v>
      </c>
      <c r="J25" s="4">
        <v>1</v>
      </c>
      <c r="K25" s="4" t="s">
        <v>30</v>
      </c>
      <c r="L25" s="4">
        <v>321</v>
      </c>
      <c r="M25" s="4">
        <v>321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44827</v>
      </c>
      <c r="S25" s="6">
        <v>44843</v>
      </c>
      <c r="T25" s="4" t="s">
        <v>34</v>
      </c>
      <c r="U25" s="4">
        <v>321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120</v>
      </c>
      <c r="B26" s="4" t="s">
        <v>26</v>
      </c>
      <c r="C26" s="4" t="s">
        <v>129</v>
      </c>
      <c r="D26" s="4" t="s">
        <v>121</v>
      </c>
      <c r="E26" s="4" t="s">
        <v>79</v>
      </c>
      <c r="F26" s="6">
        <v>44827</v>
      </c>
      <c r="G26" s="6">
        <v>44828</v>
      </c>
      <c r="H26" s="4">
        <v>1</v>
      </c>
      <c r="I26" s="4">
        <v>1</v>
      </c>
      <c r="J26" s="4">
        <v>1</v>
      </c>
      <c r="K26" s="4" t="s">
        <v>30</v>
      </c>
      <c r="L26" s="4">
        <v>-637</v>
      </c>
      <c r="M26" s="4">
        <v>-637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44827</v>
      </c>
      <c r="S26" s="6">
        <v>44843</v>
      </c>
      <c r="T26" s="4" t="s">
        <v>34</v>
      </c>
      <c r="U26" s="4">
        <v>-637</v>
      </c>
      <c r="V26" s="4">
        <v>0</v>
      </c>
      <c r="W26" s="4">
        <v>0</v>
      </c>
      <c r="X26" s="4" t="s">
        <v>36</v>
      </c>
      <c r="Y26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30" sqref="A30:A3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5">
        <v>21036644027</v>
      </c>
      <c r="B2" s="6">
        <v>44827</v>
      </c>
      <c r="C2" s="6">
        <v>44828</v>
      </c>
      <c r="D2" s="4">
        <v>501</v>
      </c>
      <c r="E2" s="4" t="str">
        <f>VLOOKUP(A2,HOP!A:L,12,0)</f>
        <v>501.00</v>
      </c>
      <c r="F2" s="4" t="str">
        <f>VLOOKUP(A2,HOP!A:C,3,0)</f>
        <v>2695929</v>
      </c>
      <c r="G2" s="4">
        <f>D2-E2</f>
        <v>0</v>
      </c>
      <c r="H2" s="4" t="str">
        <f>$H$1&amp;F2</f>
        <v>，2695929</v>
      </c>
      <c r="I2" s="4" t="str">
        <f>VLOOKUP(A2,HOP!A:U,21,0)</f>
        <v>直连</v>
      </c>
    </row>
    <row r="3" s="4" customFormat="1" spans="1:9">
      <c r="A3" s="5">
        <v>21064198571</v>
      </c>
      <c r="B3" s="6">
        <v>44827</v>
      </c>
      <c r="C3" s="6">
        <v>44828</v>
      </c>
      <c r="D3" s="4">
        <v>1005</v>
      </c>
      <c r="E3" s="4" t="str">
        <f>VLOOKUP(A3,HOP!A:L,12,0)</f>
        <v>1005.00</v>
      </c>
      <c r="F3" s="4" t="str">
        <f>VLOOKUP(A3,HOP!A:C,3,0)</f>
        <v>2698204</v>
      </c>
      <c r="G3" s="4">
        <f t="shared" ref="G3:G24" si="0">D3-E3</f>
        <v>0</v>
      </c>
      <c r="H3" s="4" t="str">
        <f t="shared" ref="H3:H24" si="1">$H$1&amp;F3</f>
        <v>，2698204</v>
      </c>
      <c r="I3" s="4" t="str">
        <f>VLOOKUP(A3,HOP!A:U,21,0)</f>
        <v>直连</v>
      </c>
    </row>
    <row r="4" s="4" customFormat="1" spans="1:9">
      <c r="A4" s="5">
        <v>999221078985590</v>
      </c>
      <c r="B4" s="6">
        <v>44827</v>
      </c>
      <c r="C4" s="6">
        <v>44828</v>
      </c>
      <c r="D4" s="4">
        <v>256</v>
      </c>
      <c r="E4" s="4" t="str">
        <f>VLOOKUP(A4,HOP!A:L,12,0)</f>
        <v>256.00</v>
      </c>
      <c r="F4" s="4" t="str">
        <f>VLOOKUP(A4,HOP!A:C,3,0)</f>
        <v>2698959</v>
      </c>
      <c r="G4" s="4">
        <f t="shared" si="0"/>
        <v>0</v>
      </c>
      <c r="H4" s="4" t="str">
        <f t="shared" si="1"/>
        <v>，2698959</v>
      </c>
      <c r="I4" s="4" t="str">
        <f>VLOOKUP(A4,HOP!A:U,21,0)</f>
        <v>直连</v>
      </c>
    </row>
    <row r="5" s="4" customFormat="1" spans="1:9">
      <c r="A5" s="5">
        <v>999221079038968</v>
      </c>
      <c r="B5" s="6">
        <v>44827</v>
      </c>
      <c r="C5" s="6">
        <v>44828</v>
      </c>
      <c r="D5" s="4">
        <v>206</v>
      </c>
      <c r="E5" s="4" t="str">
        <f>VLOOKUP(A5,HOP!A:L,12,0)</f>
        <v>206.00</v>
      </c>
      <c r="F5" s="4" t="str">
        <f>VLOOKUP(A5,HOP!A:C,3,0)</f>
        <v>2698965</v>
      </c>
      <c r="G5" s="4">
        <f t="shared" si="0"/>
        <v>0</v>
      </c>
      <c r="H5" s="4" t="str">
        <f t="shared" si="1"/>
        <v>，2698965</v>
      </c>
      <c r="I5" s="4" t="str">
        <f>VLOOKUP(A5,HOP!A:U,21,0)</f>
        <v>直连</v>
      </c>
    </row>
    <row r="6" s="4" customFormat="1" spans="1:9">
      <c r="A6" s="5">
        <v>999221084912353</v>
      </c>
      <c r="B6" s="6">
        <v>44827</v>
      </c>
      <c r="C6" s="6">
        <v>44828</v>
      </c>
      <c r="D6" s="4">
        <v>148</v>
      </c>
      <c r="E6" s="4" t="str">
        <f>VLOOKUP(A6,HOP!A:L,12,0)</f>
        <v>148.00</v>
      </c>
      <c r="F6" s="4" t="str">
        <f>VLOOKUP(A6,HOP!A:C,3,0)</f>
        <v>2699356</v>
      </c>
      <c r="G6" s="4">
        <f t="shared" si="0"/>
        <v>0</v>
      </c>
      <c r="H6" s="4" t="str">
        <f t="shared" si="1"/>
        <v>，2699356</v>
      </c>
      <c r="I6" s="4" t="str">
        <f>VLOOKUP(A6,HOP!A:U,21,0)</f>
        <v>直连</v>
      </c>
    </row>
    <row r="7" s="4" customFormat="1" spans="1:9">
      <c r="A7" s="5">
        <v>21102780105</v>
      </c>
      <c r="B7" s="6">
        <v>44827</v>
      </c>
      <c r="C7" s="6">
        <v>44828</v>
      </c>
      <c r="D7" s="4">
        <v>1212</v>
      </c>
      <c r="E7" s="4" t="str">
        <f>VLOOKUP(A7,HOP!A:L,12,0)</f>
        <v>1212.00</v>
      </c>
      <c r="F7" s="4" t="str">
        <f>VLOOKUP(A7,HOP!A:C,3,0)</f>
        <v>2700813</v>
      </c>
      <c r="G7" s="4">
        <f t="shared" si="0"/>
        <v>0</v>
      </c>
      <c r="H7" s="4" t="str">
        <f t="shared" si="1"/>
        <v>，2700813</v>
      </c>
      <c r="I7" s="4" t="str">
        <f>VLOOKUP(A7,HOP!A:U,21,0)</f>
        <v>直连</v>
      </c>
    </row>
    <row r="8" s="4" customFormat="1" hidden="1" spans="1:9">
      <c r="A8" s="5">
        <v>999221121723720</v>
      </c>
      <c r="B8" s="6">
        <v>44827</v>
      </c>
      <c r="C8" s="6">
        <v>44828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21124444865</v>
      </c>
      <c r="B9" s="6">
        <v>44827</v>
      </c>
      <c r="C9" s="6">
        <v>44828</v>
      </c>
      <c r="D9" s="4">
        <v>504</v>
      </c>
      <c r="E9" s="4" t="str">
        <f>VLOOKUP(A9,HOP!A:L,12,0)</f>
        <v>504.00</v>
      </c>
      <c r="F9" s="4" t="str">
        <f>VLOOKUP(A9,HOP!A:C,3,0)</f>
        <v>2704071</v>
      </c>
      <c r="G9" s="4">
        <f t="shared" si="0"/>
        <v>0</v>
      </c>
      <c r="H9" s="4" t="str">
        <f t="shared" si="1"/>
        <v>，2704071</v>
      </c>
      <c r="I9" s="4" t="str">
        <f>VLOOKUP(A9,HOP!A:U,21,0)</f>
        <v>直连</v>
      </c>
    </row>
    <row r="10" s="4" customFormat="1" spans="1:9">
      <c r="A10" s="5">
        <v>21126280887</v>
      </c>
      <c r="B10" s="6">
        <v>44826</v>
      </c>
      <c r="C10" s="6">
        <v>44828</v>
      </c>
      <c r="D10" s="4">
        <v>2394</v>
      </c>
      <c r="E10" s="4">
        <v>2394</v>
      </c>
      <c r="F10" s="4" t="str">
        <f>VLOOKUP(A10,HOP!A:C,3,0)</f>
        <v>2704446</v>
      </c>
      <c r="G10" s="4">
        <f t="shared" si="0"/>
        <v>0</v>
      </c>
      <c r="H10" s="4" t="str">
        <f t="shared" si="1"/>
        <v>，2704446</v>
      </c>
      <c r="I10" s="4" t="str">
        <f>VLOOKUP(A10,HOP!A:U,21,0)</f>
        <v>直连</v>
      </c>
    </row>
    <row r="11" s="4" customFormat="1" spans="1:9">
      <c r="A11" s="5">
        <v>999221127793382</v>
      </c>
      <c r="B11" s="6">
        <v>44827</v>
      </c>
      <c r="C11" s="6">
        <v>44828</v>
      </c>
      <c r="D11" s="4">
        <v>230</v>
      </c>
      <c r="E11" s="4" t="str">
        <f>VLOOKUP(A11,HOP!A:L,12,0)</f>
        <v>230.00</v>
      </c>
      <c r="F11" s="4" t="str">
        <f>VLOOKUP(A11,HOP!A:C,3,0)</f>
        <v>2704666</v>
      </c>
      <c r="G11" s="4">
        <f t="shared" si="0"/>
        <v>0</v>
      </c>
      <c r="H11" s="4" t="str">
        <f t="shared" si="1"/>
        <v>，2704666</v>
      </c>
      <c r="I11" s="4" t="str">
        <f>VLOOKUP(A11,HOP!A:U,21,0)</f>
        <v>直连</v>
      </c>
    </row>
    <row r="12" s="4" customFormat="1" spans="1:9">
      <c r="A12" s="5">
        <v>21128824058</v>
      </c>
      <c r="B12" s="6">
        <v>44827</v>
      </c>
      <c r="C12" s="6">
        <v>44828</v>
      </c>
      <c r="D12" s="4">
        <v>169</v>
      </c>
      <c r="E12" s="4" t="str">
        <f>VLOOKUP(A12,HOP!A:L,12,0)</f>
        <v>169.00</v>
      </c>
      <c r="F12" s="4" t="str">
        <f>VLOOKUP(A12,HOP!A:C,3,0)</f>
        <v>2704844</v>
      </c>
      <c r="G12" s="4">
        <f t="shared" si="0"/>
        <v>0</v>
      </c>
      <c r="H12" s="4" t="str">
        <f t="shared" si="1"/>
        <v>，2704844</v>
      </c>
      <c r="I12" s="4" t="str">
        <f>VLOOKUP(A12,HOP!A:U,21,0)</f>
        <v>直连</v>
      </c>
    </row>
    <row r="13" s="4" customFormat="1" spans="1:9">
      <c r="A13" s="5">
        <v>999221128850840</v>
      </c>
      <c r="B13" s="6">
        <v>44827</v>
      </c>
      <c r="C13" s="6">
        <v>44828</v>
      </c>
      <c r="D13" s="4">
        <v>173</v>
      </c>
      <c r="E13" s="4" t="str">
        <f>VLOOKUP(A13,HOP!A:L,12,0)</f>
        <v>173.00</v>
      </c>
      <c r="F13" s="4" t="str">
        <f>VLOOKUP(A13,HOP!A:C,3,0)</f>
        <v>2704850</v>
      </c>
      <c r="G13" s="4">
        <f t="shared" si="0"/>
        <v>0</v>
      </c>
      <c r="H13" s="4" t="str">
        <f t="shared" si="1"/>
        <v>，2704850</v>
      </c>
      <c r="I13" s="4" t="str">
        <f>VLOOKUP(A13,HOP!A:U,21,0)</f>
        <v>直连</v>
      </c>
    </row>
    <row r="14" s="4" customFormat="1" spans="1:9">
      <c r="A14" s="5">
        <v>999221130264604</v>
      </c>
      <c r="B14" s="6">
        <v>44827</v>
      </c>
      <c r="C14" s="6">
        <v>44828</v>
      </c>
      <c r="D14" s="4">
        <v>144</v>
      </c>
      <c r="E14" s="4" t="str">
        <f>VLOOKUP(A14,HOP!A:L,12,0)</f>
        <v>144.00</v>
      </c>
      <c r="F14" s="4" t="str">
        <f>VLOOKUP(A14,HOP!A:C,3,0)</f>
        <v>2705118</v>
      </c>
      <c r="G14" s="4">
        <f t="shared" si="0"/>
        <v>0</v>
      </c>
      <c r="H14" s="4" t="str">
        <f t="shared" si="1"/>
        <v>，2705118</v>
      </c>
      <c r="I14" s="4" t="str">
        <f>VLOOKUP(A14,HOP!A:U,21,0)</f>
        <v>直连</v>
      </c>
    </row>
    <row r="15" s="4" customFormat="1" spans="1:9">
      <c r="A15" s="5">
        <v>21131274228</v>
      </c>
      <c r="B15" s="6">
        <v>44827</v>
      </c>
      <c r="C15" s="6">
        <v>44828</v>
      </c>
      <c r="D15" s="4">
        <v>169</v>
      </c>
      <c r="E15" s="4" t="str">
        <f>VLOOKUP(A15,HOP!A:L,12,0)</f>
        <v>169.00</v>
      </c>
      <c r="F15" s="4" t="str">
        <f>VLOOKUP(A15,HOP!A:C,3,0)</f>
        <v>2705327</v>
      </c>
      <c r="G15" s="4">
        <f t="shared" si="0"/>
        <v>0</v>
      </c>
      <c r="H15" s="4" t="str">
        <f t="shared" si="1"/>
        <v>，2705327</v>
      </c>
      <c r="I15" s="4" t="str">
        <f>VLOOKUP(A15,HOP!A:U,21,0)</f>
        <v>直连</v>
      </c>
    </row>
    <row r="16" s="4" customFormat="1" spans="1:9">
      <c r="A16" s="5">
        <v>999221131971539</v>
      </c>
      <c r="B16" s="6">
        <v>44827</v>
      </c>
      <c r="C16" s="6">
        <v>44828</v>
      </c>
      <c r="D16" s="4">
        <v>169</v>
      </c>
      <c r="E16" s="4" t="str">
        <f>VLOOKUP(A16,HOP!A:L,12,0)</f>
        <v>169.00</v>
      </c>
      <c r="F16" s="4" t="str">
        <f>VLOOKUP(A16,HOP!A:C,3,0)</f>
        <v>2705484</v>
      </c>
      <c r="G16" s="4">
        <f t="shared" si="0"/>
        <v>0</v>
      </c>
      <c r="H16" s="4" t="str">
        <f t="shared" si="1"/>
        <v>，2705484</v>
      </c>
      <c r="I16" s="4" t="str">
        <f>VLOOKUP(A16,HOP!A:U,21,0)</f>
        <v>直连</v>
      </c>
    </row>
    <row r="17" s="4" customFormat="1" spans="1:9">
      <c r="A17" s="5">
        <v>21132238080</v>
      </c>
      <c r="B17" s="6">
        <v>44827</v>
      </c>
      <c r="C17" s="6">
        <v>44828</v>
      </c>
      <c r="D17" s="4">
        <v>422</v>
      </c>
      <c r="E17" s="4" t="str">
        <f>VLOOKUP(A17,HOP!A:L,12,0)</f>
        <v>422.00</v>
      </c>
      <c r="F17" s="4" t="str">
        <f>VLOOKUP(A17,HOP!A:C,3,0)</f>
        <v>2705529</v>
      </c>
      <c r="G17" s="4">
        <f t="shared" si="0"/>
        <v>0</v>
      </c>
      <c r="H17" s="4" t="str">
        <f t="shared" si="1"/>
        <v>，2705529</v>
      </c>
      <c r="I17" s="4" t="str">
        <f>VLOOKUP(A17,HOP!A:U,21,0)</f>
        <v>直连</v>
      </c>
    </row>
    <row r="18" s="4" customFormat="1" spans="1:9">
      <c r="A18" s="5">
        <v>21132515111</v>
      </c>
      <c r="B18" s="6">
        <v>44827</v>
      </c>
      <c r="C18" s="6">
        <v>44828</v>
      </c>
      <c r="D18" s="4">
        <v>444</v>
      </c>
      <c r="E18" s="4" t="str">
        <f>VLOOKUP(A18,HOP!A:L,12,0)</f>
        <v>444.00</v>
      </c>
      <c r="F18" s="4" t="str">
        <f>VLOOKUP(A18,HOP!A:C,3,0)</f>
        <v>2705586</v>
      </c>
      <c r="G18" s="4">
        <f t="shared" si="0"/>
        <v>0</v>
      </c>
      <c r="H18" s="4" t="str">
        <f t="shared" si="1"/>
        <v>，2705586</v>
      </c>
      <c r="I18" s="4" t="str">
        <f>VLOOKUP(A18,HOP!A:U,21,0)</f>
        <v>直连</v>
      </c>
    </row>
    <row r="19" s="4" customFormat="1" spans="1:9">
      <c r="A19" s="5">
        <v>999221132781218</v>
      </c>
      <c r="B19" s="6">
        <v>44827</v>
      </c>
      <c r="C19" s="6">
        <v>44828</v>
      </c>
      <c r="D19" s="4">
        <v>169</v>
      </c>
      <c r="E19" s="4" t="str">
        <f>VLOOKUP(A19,HOP!A:L,12,0)</f>
        <v>169.00</v>
      </c>
      <c r="F19" s="4" t="str">
        <f>VLOOKUP(A19,HOP!A:C,3,0)</f>
        <v>2705613</v>
      </c>
      <c r="G19" s="4">
        <f t="shared" si="0"/>
        <v>0</v>
      </c>
      <c r="H19" s="4" t="str">
        <f t="shared" si="1"/>
        <v>，2705613</v>
      </c>
      <c r="I19" s="4" t="str">
        <f>VLOOKUP(A19,HOP!A:U,21,0)</f>
        <v>直连</v>
      </c>
    </row>
    <row r="20" s="4" customFormat="1" spans="1:9">
      <c r="A20" s="5">
        <v>21132840540</v>
      </c>
      <c r="B20" s="6">
        <v>44827</v>
      </c>
      <c r="C20" s="6">
        <v>44828</v>
      </c>
      <c r="D20" s="4">
        <v>144</v>
      </c>
      <c r="E20" s="4" t="str">
        <f>VLOOKUP(A20,HOP!A:L,12,0)</f>
        <v>144.00</v>
      </c>
      <c r="F20" s="4" t="str">
        <f>VLOOKUP(A20,HOP!A:C,3,0)</f>
        <v>2705627</v>
      </c>
      <c r="G20" s="4">
        <f t="shared" si="0"/>
        <v>0</v>
      </c>
      <c r="H20" s="4" t="str">
        <f t="shared" si="1"/>
        <v>，2705627</v>
      </c>
      <c r="I20" s="4" t="str">
        <f>VLOOKUP(A20,HOP!A:U,21,0)</f>
        <v>直连</v>
      </c>
    </row>
    <row r="21" s="4" customFormat="1" spans="1:9">
      <c r="A21" s="5">
        <v>21133953625</v>
      </c>
      <c r="B21" s="6">
        <v>44827</v>
      </c>
      <c r="C21" s="6">
        <v>44828</v>
      </c>
      <c r="D21" s="4">
        <v>186</v>
      </c>
      <c r="E21" s="4" t="str">
        <f>VLOOKUP(A21,HOP!A:L,12,0)</f>
        <v>186.00</v>
      </c>
      <c r="F21" s="4" t="str">
        <f>VLOOKUP(A21,HOP!A:C,3,0)</f>
        <v>2705738</v>
      </c>
      <c r="G21" s="4">
        <f t="shared" si="0"/>
        <v>0</v>
      </c>
      <c r="H21" s="4" t="str">
        <f t="shared" si="1"/>
        <v>，2705738</v>
      </c>
      <c r="I21" s="4" t="str">
        <f>VLOOKUP(A21,HOP!A:U,21,0)</f>
        <v>直连</v>
      </c>
    </row>
    <row r="22" s="4" customFormat="1" hidden="1" spans="1:9">
      <c r="A22" s="5">
        <v>21134143152</v>
      </c>
      <c r="B22" s="6">
        <v>44827</v>
      </c>
      <c r="C22" s="6">
        <v>44828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21134298974</v>
      </c>
      <c r="B23" s="6">
        <v>44827</v>
      </c>
      <c r="C23" s="6">
        <v>44828</v>
      </c>
      <c r="D23" s="4">
        <v>186</v>
      </c>
      <c r="E23" s="4" t="str">
        <f>VLOOKUP(A23,HOP!A:L,12,0)</f>
        <v>186.00</v>
      </c>
      <c r="F23" s="4" t="str">
        <f>VLOOKUP(A23,HOP!A:C,3,0)</f>
        <v>2705784</v>
      </c>
      <c r="G23" s="4">
        <f t="shared" si="0"/>
        <v>0</v>
      </c>
      <c r="H23" s="4" t="str">
        <f t="shared" si="1"/>
        <v>，2705784</v>
      </c>
      <c r="I23" s="4" t="str">
        <f>VLOOKUP(A23,HOP!A:U,21,0)</f>
        <v>直连</v>
      </c>
    </row>
    <row r="24" s="4" customFormat="1" spans="1:9">
      <c r="A24" s="5">
        <v>21135113933</v>
      </c>
      <c r="B24" s="6">
        <v>44827</v>
      </c>
      <c r="C24" s="6">
        <v>44828</v>
      </c>
      <c r="D24" s="4">
        <v>321</v>
      </c>
      <c r="E24" s="4" t="str">
        <f>VLOOKUP(A24,HOP!A:L,12,0)</f>
        <v>321.00</v>
      </c>
      <c r="F24" s="4" t="str">
        <f>VLOOKUP(A24,HOP!A:C,3,0)</f>
        <v>2705930</v>
      </c>
      <c r="G24" s="4">
        <f t="shared" si="0"/>
        <v>0</v>
      </c>
      <c r="H24" s="4" t="str">
        <f t="shared" si="1"/>
        <v>，2705930</v>
      </c>
      <c r="I24" s="4" t="str">
        <f>VLOOKUP(A24,HOP!A:U,21,0)</f>
        <v>直连</v>
      </c>
    </row>
    <row r="26" spans="4:4">
      <c r="D26" s="4">
        <f>SUM(D2:D25)</f>
        <v>9152</v>
      </c>
    </row>
    <row r="27" spans="4:4">
      <c r="D27" s="4" t="s">
        <v>131</v>
      </c>
    </row>
    <row r="30" spans="1:1">
      <c r="A30" s="4" t="s">
        <v>132</v>
      </c>
    </row>
    <row r="31" spans="1:1">
      <c r="A31" s="4" t="s">
        <v>133</v>
      </c>
    </row>
  </sheetData>
  <autoFilter ref="A1:XFD27">
    <filterColumn colId="3">
      <filters blank="1">
        <filter val="1212"/>
        <filter val="9152"/>
        <filter val="2394"/>
        <filter val="256"/>
        <filter val="321"/>
        <filter val="422"/>
        <filter val="169"/>
        <filter val="230"/>
        <filter val="173"/>
        <filter val="501"/>
        <filter val="144"/>
        <filter val="444"/>
        <filter val="504"/>
        <filter val="1005"/>
        <filter val="186"/>
        <filter val="206"/>
        <filter val="148"/>
        <filter val="915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134</v>
      </c>
      <c r="B1" s="2" t="s">
        <v>135</v>
      </c>
      <c r="C1" s="2" t="s">
        <v>136</v>
      </c>
      <c r="D1" s="2" t="s">
        <v>137</v>
      </c>
      <c r="E1" s="2" t="s">
        <v>13</v>
      </c>
      <c r="F1" s="2" t="s">
        <v>5</v>
      </c>
      <c r="G1" s="2" t="s">
        <v>6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  <c r="U1" s="2" t="s">
        <v>151</v>
      </c>
      <c r="V1" s="2" t="s">
        <v>152</v>
      </c>
    </row>
    <row r="2" s="1" customFormat="1" spans="1:22">
      <c r="A2" s="3">
        <v>21036644027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  <c r="V2" s="1" t="s">
        <v>170</v>
      </c>
    </row>
    <row r="3" s="1" customFormat="1" spans="1:22">
      <c r="A3" s="3">
        <v>21124444865</v>
      </c>
      <c r="B3" s="1" t="s">
        <v>171</v>
      </c>
      <c r="C3" s="1" t="s">
        <v>172</v>
      </c>
      <c r="D3" s="1" t="s">
        <v>155</v>
      </c>
      <c r="E3" s="1" t="s">
        <v>173</v>
      </c>
      <c r="F3" s="1" t="s">
        <v>157</v>
      </c>
      <c r="G3" s="1" t="s">
        <v>158</v>
      </c>
      <c r="H3" s="1" t="s">
        <v>159</v>
      </c>
      <c r="I3" s="1" t="s">
        <v>174</v>
      </c>
      <c r="J3" s="1" t="s">
        <v>161</v>
      </c>
      <c r="K3" s="1" t="s">
        <v>174</v>
      </c>
      <c r="L3" s="1" t="s">
        <v>174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175</v>
      </c>
      <c r="S3" s="1" t="s">
        <v>167</v>
      </c>
      <c r="T3" s="1" t="s">
        <v>168</v>
      </c>
      <c r="U3" s="1" t="s">
        <v>169</v>
      </c>
      <c r="V3" s="1" t="s">
        <v>170</v>
      </c>
    </row>
    <row r="4" s="1" customFormat="1" spans="1:22">
      <c r="A4" s="3">
        <v>21132238080</v>
      </c>
      <c r="B4" s="1" t="s">
        <v>157</v>
      </c>
      <c r="C4" s="1" t="s">
        <v>176</v>
      </c>
      <c r="D4" s="1" t="s">
        <v>177</v>
      </c>
      <c r="E4" s="1" t="s">
        <v>178</v>
      </c>
      <c r="F4" s="1" t="s">
        <v>157</v>
      </c>
      <c r="G4" s="1" t="s">
        <v>158</v>
      </c>
      <c r="H4" s="1" t="s">
        <v>159</v>
      </c>
      <c r="I4" s="1" t="s">
        <v>179</v>
      </c>
      <c r="J4" s="1" t="s">
        <v>161</v>
      </c>
      <c r="K4" s="1" t="s">
        <v>179</v>
      </c>
      <c r="L4" s="1" t="s">
        <v>179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180</v>
      </c>
      <c r="S4" s="1" t="s">
        <v>167</v>
      </c>
      <c r="T4" s="1" t="s">
        <v>168</v>
      </c>
      <c r="U4" s="1" t="s">
        <v>169</v>
      </c>
      <c r="V4" s="1" t="s">
        <v>170</v>
      </c>
    </row>
    <row r="5" s="1" customFormat="1" spans="1:22">
      <c r="A5" s="3">
        <v>999221127793382</v>
      </c>
      <c r="B5" s="1" t="s">
        <v>157</v>
      </c>
      <c r="C5" s="1" t="s">
        <v>181</v>
      </c>
      <c r="D5" s="1" t="s">
        <v>182</v>
      </c>
      <c r="E5" s="1" t="s">
        <v>75</v>
      </c>
      <c r="F5" s="1" t="s">
        <v>157</v>
      </c>
      <c r="G5" s="1" t="s">
        <v>158</v>
      </c>
      <c r="H5" s="1" t="s">
        <v>159</v>
      </c>
      <c r="I5" s="1" t="s">
        <v>183</v>
      </c>
      <c r="J5" s="1" t="s">
        <v>161</v>
      </c>
      <c r="K5" s="1" t="s">
        <v>183</v>
      </c>
      <c r="L5" s="1" t="s">
        <v>183</v>
      </c>
      <c r="M5" s="1" t="s">
        <v>162</v>
      </c>
      <c r="N5" s="1" t="s">
        <v>162</v>
      </c>
      <c r="O5" s="1" t="s">
        <v>163</v>
      </c>
      <c r="P5" s="1" t="s">
        <v>164</v>
      </c>
      <c r="Q5" s="1" t="s">
        <v>165</v>
      </c>
      <c r="R5" s="1" t="s">
        <v>184</v>
      </c>
      <c r="S5" s="1" t="s">
        <v>167</v>
      </c>
      <c r="T5" s="1" t="s">
        <v>168</v>
      </c>
      <c r="U5" s="1" t="s">
        <v>169</v>
      </c>
      <c r="V5" s="1" t="s">
        <v>170</v>
      </c>
    </row>
    <row r="6" s="1" customFormat="1" spans="1:22">
      <c r="A6" s="3">
        <v>21133953625</v>
      </c>
      <c r="B6" s="1" t="s">
        <v>157</v>
      </c>
      <c r="C6" s="1" t="s">
        <v>185</v>
      </c>
      <c r="D6" s="1" t="s">
        <v>186</v>
      </c>
      <c r="E6" s="1" t="s">
        <v>118</v>
      </c>
      <c r="F6" s="1" t="s">
        <v>157</v>
      </c>
      <c r="G6" s="1" t="s">
        <v>158</v>
      </c>
      <c r="H6" s="1" t="s">
        <v>159</v>
      </c>
      <c r="I6" s="1" t="s">
        <v>187</v>
      </c>
      <c r="J6" s="1" t="s">
        <v>161</v>
      </c>
      <c r="K6" s="1" t="s">
        <v>187</v>
      </c>
      <c r="L6" s="1" t="s">
        <v>187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165</v>
      </c>
      <c r="R6" s="1" t="s">
        <v>188</v>
      </c>
      <c r="S6" s="1" t="s">
        <v>167</v>
      </c>
      <c r="T6" s="1" t="s">
        <v>168</v>
      </c>
      <c r="U6" s="1" t="s">
        <v>169</v>
      </c>
      <c r="V6" s="1" t="s">
        <v>170</v>
      </c>
    </row>
    <row r="7" s="1" customFormat="1" spans="1:22">
      <c r="A7" s="3">
        <v>21134298974</v>
      </c>
      <c r="B7" s="1" t="s">
        <v>157</v>
      </c>
      <c r="C7" s="1" t="s">
        <v>189</v>
      </c>
      <c r="D7" s="1" t="s">
        <v>186</v>
      </c>
      <c r="E7" s="1" t="s">
        <v>125</v>
      </c>
      <c r="F7" s="1" t="s">
        <v>157</v>
      </c>
      <c r="G7" s="1" t="s">
        <v>158</v>
      </c>
      <c r="H7" s="1" t="s">
        <v>159</v>
      </c>
      <c r="I7" s="1" t="s">
        <v>187</v>
      </c>
      <c r="J7" s="1" t="s">
        <v>161</v>
      </c>
      <c r="K7" s="1" t="s">
        <v>187</v>
      </c>
      <c r="L7" s="1" t="s">
        <v>187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190</v>
      </c>
      <c r="S7" s="1" t="s">
        <v>167</v>
      </c>
      <c r="T7" s="1" t="s">
        <v>168</v>
      </c>
      <c r="U7" s="1" t="s">
        <v>169</v>
      </c>
      <c r="V7" s="1" t="s">
        <v>170</v>
      </c>
    </row>
    <row r="8" s="1" customFormat="1" spans="1:22">
      <c r="A8" s="3">
        <v>21131274228</v>
      </c>
      <c r="B8" s="1" t="s">
        <v>157</v>
      </c>
      <c r="C8" s="1" t="s">
        <v>191</v>
      </c>
      <c r="D8" s="1" t="s">
        <v>192</v>
      </c>
      <c r="E8" s="1" t="s">
        <v>92</v>
      </c>
      <c r="F8" s="1" t="s">
        <v>157</v>
      </c>
      <c r="G8" s="1" t="s">
        <v>158</v>
      </c>
      <c r="H8" s="1" t="s">
        <v>159</v>
      </c>
      <c r="I8" s="1" t="s">
        <v>193</v>
      </c>
      <c r="J8" s="1" t="s">
        <v>161</v>
      </c>
      <c r="K8" s="1" t="s">
        <v>193</v>
      </c>
      <c r="L8" s="1" t="s">
        <v>193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165</v>
      </c>
      <c r="R8" s="1" t="s">
        <v>194</v>
      </c>
      <c r="S8" s="1" t="s">
        <v>167</v>
      </c>
      <c r="T8" s="1" t="s">
        <v>168</v>
      </c>
      <c r="U8" s="1" t="s">
        <v>169</v>
      </c>
      <c r="V8" s="1" t="s">
        <v>170</v>
      </c>
    </row>
    <row r="9" s="1" customFormat="1" spans="1:22">
      <c r="A9" s="3">
        <v>999221131971539</v>
      </c>
      <c r="B9" s="1" t="s">
        <v>157</v>
      </c>
      <c r="C9" s="1" t="s">
        <v>195</v>
      </c>
      <c r="D9" s="1" t="s">
        <v>192</v>
      </c>
      <c r="E9" s="1" t="s">
        <v>96</v>
      </c>
      <c r="F9" s="1" t="s">
        <v>157</v>
      </c>
      <c r="G9" s="1" t="s">
        <v>158</v>
      </c>
      <c r="H9" s="1" t="s">
        <v>159</v>
      </c>
      <c r="I9" s="1" t="s">
        <v>193</v>
      </c>
      <c r="J9" s="1" t="s">
        <v>161</v>
      </c>
      <c r="K9" s="1" t="s">
        <v>193</v>
      </c>
      <c r="L9" s="1" t="s">
        <v>193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165</v>
      </c>
      <c r="R9" s="1" t="s">
        <v>196</v>
      </c>
      <c r="S9" s="1" t="s">
        <v>167</v>
      </c>
      <c r="T9" s="1" t="s">
        <v>168</v>
      </c>
      <c r="U9" s="1" t="s">
        <v>169</v>
      </c>
      <c r="V9" s="1" t="s">
        <v>170</v>
      </c>
    </row>
    <row r="10" s="1" customFormat="1" spans="1:22">
      <c r="A10" s="3">
        <v>21126280887</v>
      </c>
      <c r="B10" s="1" t="s">
        <v>157</v>
      </c>
      <c r="C10" s="1" t="s">
        <v>197</v>
      </c>
      <c r="D10" s="1" t="s">
        <v>198</v>
      </c>
      <c r="E10" s="1" t="s">
        <v>199</v>
      </c>
      <c r="F10" s="1" t="s">
        <v>171</v>
      </c>
      <c r="G10" s="1" t="s">
        <v>158</v>
      </c>
      <c r="H10" s="1" t="s">
        <v>159</v>
      </c>
      <c r="I10" s="1" t="s">
        <v>200</v>
      </c>
      <c r="J10" s="1" t="s">
        <v>161</v>
      </c>
      <c r="K10" s="1" t="s">
        <v>200</v>
      </c>
      <c r="L10" s="1" t="s">
        <v>200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165</v>
      </c>
      <c r="R10" s="1" t="s">
        <v>201</v>
      </c>
      <c r="S10" s="1" t="s">
        <v>167</v>
      </c>
      <c r="T10" s="1" t="s">
        <v>168</v>
      </c>
      <c r="U10" s="1" t="s">
        <v>169</v>
      </c>
      <c r="V10" s="1" t="s">
        <v>202</v>
      </c>
    </row>
    <row r="11" s="1" customFormat="1" spans="1:22">
      <c r="A11" s="3">
        <v>21064198571</v>
      </c>
      <c r="B11" s="1" t="s">
        <v>203</v>
      </c>
      <c r="C11" s="1" t="s">
        <v>204</v>
      </c>
      <c r="D11" s="1" t="s">
        <v>198</v>
      </c>
      <c r="E11" s="1" t="s">
        <v>205</v>
      </c>
      <c r="F11" s="1" t="s">
        <v>157</v>
      </c>
      <c r="G11" s="1" t="s">
        <v>158</v>
      </c>
      <c r="H11" s="1" t="s">
        <v>159</v>
      </c>
      <c r="I11" s="1" t="s">
        <v>206</v>
      </c>
      <c r="J11" s="1" t="s">
        <v>161</v>
      </c>
      <c r="K11" s="1" t="s">
        <v>206</v>
      </c>
      <c r="L11" s="1" t="s">
        <v>206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165</v>
      </c>
      <c r="R11" s="1" t="s">
        <v>207</v>
      </c>
      <c r="S11" s="1" t="s">
        <v>167</v>
      </c>
      <c r="T11" s="1" t="s">
        <v>168</v>
      </c>
      <c r="U11" s="1" t="s">
        <v>169</v>
      </c>
      <c r="V11" s="1" t="s">
        <v>202</v>
      </c>
    </row>
    <row r="12" s="1" customFormat="1" spans="1:22">
      <c r="A12" s="3">
        <v>21102780105</v>
      </c>
      <c r="B12" s="1" t="s">
        <v>208</v>
      </c>
      <c r="C12" s="1" t="s">
        <v>209</v>
      </c>
      <c r="D12" s="1" t="s">
        <v>198</v>
      </c>
      <c r="E12" s="1" t="s">
        <v>210</v>
      </c>
      <c r="F12" s="1" t="s">
        <v>157</v>
      </c>
      <c r="G12" s="1" t="s">
        <v>158</v>
      </c>
      <c r="H12" s="1" t="s">
        <v>159</v>
      </c>
      <c r="I12" s="1" t="s">
        <v>211</v>
      </c>
      <c r="J12" s="1" t="s">
        <v>161</v>
      </c>
      <c r="K12" s="1" t="s">
        <v>211</v>
      </c>
      <c r="L12" s="1" t="s">
        <v>211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165</v>
      </c>
      <c r="R12" s="1" t="s">
        <v>212</v>
      </c>
      <c r="S12" s="1" t="s">
        <v>167</v>
      </c>
      <c r="T12" s="1" t="s">
        <v>168</v>
      </c>
      <c r="U12" s="1" t="s">
        <v>169</v>
      </c>
      <c r="V12" s="1" t="s">
        <v>202</v>
      </c>
    </row>
    <row r="13" s="1" customFormat="1" spans="1:22">
      <c r="A13" s="3">
        <v>21135113933</v>
      </c>
      <c r="B13" s="1" t="s">
        <v>157</v>
      </c>
      <c r="C13" s="1" t="s">
        <v>213</v>
      </c>
      <c r="D13" s="1" t="s">
        <v>214</v>
      </c>
      <c r="E13" s="1" t="s">
        <v>215</v>
      </c>
      <c r="F13" s="1" t="s">
        <v>157</v>
      </c>
      <c r="G13" s="1" t="s">
        <v>158</v>
      </c>
      <c r="H13" s="1" t="s">
        <v>159</v>
      </c>
      <c r="I13" s="1" t="s">
        <v>216</v>
      </c>
      <c r="J13" s="1" t="s">
        <v>161</v>
      </c>
      <c r="K13" s="1" t="s">
        <v>216</v>
      </c>
      <c r="L13" s="1" t="s">
        <v>216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165</v>
      </c>
      <c r="R13" s="1" t="s">
        <v>217</v>
      </c>
      <c r="S13" s="1" t="s">
        <v>167</v>
      </c>
      <c r="T13" s="1" t="s">
        <v>168</v>
      </c>
      <c r="U13" s="1" t="s">
        <v>169</v>
      </c>
      <c r="V13" s="1" t="s">
        <v>170</v>
      </c>
    </row>
    <row r="14" s="1" customFormat="1" spans="1:22">
      <c r="A14" s="3">
        <v>999221084912353</v>
      </c>
      <c r="B14" s="1" t="s">
        <v>203</v>
      </c>
      <c r="C14" s="1" t="s">
        <v>218</v>
      </c>
      <c r="D14" s="1" t="s">
        <v>219</v>
      </c>
      <c r="E14" s="1" t="s">
        <v>55</v>
      </c>
      <c r="F14" s="1" t="s">
        <v>157</v>
      </c>
      <c r="G14" s="1" t="s">
        <v>158</v>
      </c>
      <c r="H14" s="1" t="s">
        <v>159</v>
      </c>
      <c r="I14" s="1" t="s">
        <v>220</v>
      </c>
      <c r="J14" s="1" t="s">
        <v>161</v>
      </c>
      <c r="K14" s="1" t="s">
        <v>220</v>
      </c>
      <c r="L14" s="1" t="s">
        <v>220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165</v>
      </c>
      <c r="R14" s="1" t="s">
        <v>221</v>
      </c>
      <c r="S14" s="1" t="s">
        <v>167</v>
      </c>
      <c r="T14" s="1" t="s">
        <v>168</v>
      </c>
      <c r="U14" s="1" t="s">
        <v>169</v>
      </c>
      <c r="V14" s="1" t="s">
        <v>170</v>
      </c>
    </row>
    <row r="15" s="1" customFormat="1" spans="1:22">
      <c r="A15" s="3">
        <v>999221128850840</v>
      </c>
      <c r="B15" s="1" t="s">
        <v>157</v>
      </c>
      <c r="C15" s="1" t="s">
        <v>222</v>
      </c>
      <c r="D15" s="1" t="s">
        <v>223</v>
      </c>
      <c r="E15" s="1" t="s">
        <v>85</v>
      </c>
      <c r="F15" s="1" t="s">
        <v>157</v>
      </c>
      <c r="G15" s="1" t="s">
        <v>158</v>
      </c>
      <c r="H15" s="1" t="s">
        <v>159</v>
      </c>
      <c r="I15" s="1" t="s">
        <v>224</v>
      </c>
      <c r="J15" s="1" t="s">
        <v>161</v>
      </c>
      <c r="K15" s="1" t="s">
        <v>224</v>
      </c>
      <c r="L15" s="1" t="s">
        <v>224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165</v>
      </c>
      <c r="R15" s="1" t="s">
        <v>225</v>
      </c>
      <c r="S15" s="1" t="s">
        <v>167</v>
      </c>
      <c r="T15" s="1" t="s">
        <v>168</v>
      </c>
      <c r="U15" s="1" t="s">
        <v>169</v>
      </c>
      <c r="V15" s="1" t="s">
        <v>170</v>
      </c>
    </row>
    <row r="16" s="1" customFormat="1" spans="1:22">
      <c r="A16" s="3">
        <v>999221130264604</v>
      </c>
      <c r="B16" s="1" t="s">
        <v>157</v>
      </c>
      <c r="C16" s="1" t="s">
        <v>226</v>
      </c>
      <c r="D16" s="1" t="s">
        <v>227</v>
      </c>
      <c r="E16" s="1" t="s">
        <v>89</v>
      </c>
      <c r="F16" s="1" t="s">
        <v>157</v>
      </c>
      <c r="G16" s="1" t="s">
        <v>158</v>
      </c>
      <c r="H16" s="1" t="s">
        <v>159</v>
      </c>
      <c r="I16" s="1" t="s">
        <v>228</v>
      </c>
      <c r="J16" s="1" t="s">
        <v>161</v>
      </c>
      <c r="K16" s="1" t="s">
        <v>228</v>
      </c>
      <c r="L16" s="1" t="s">
        <v>228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165</v>
      </c>
      <c r="R16" s="1" t="s">
        <v>229</v>
      </c>
      <c r="S16" s="1" t="s">
        <v>167</v>
      </c>
      <c r="T16" s="1" t="s">
        <v>168</v>
      </c>
      <c r="U16" s="1" t="s">
        <v>169</v>
      </c>
      <c r="V16" s="1" t="s">
        <v>170</v>
      </c>
    </row>
    <row r="17" s="1" customFormat="1" spans="1:22">
      <c r="A17" s="3">
        <v>21132840540</v>
      </c>
      <c r="B17" s="1" t="s">
        <v>157</v>
      </c>
      <c r="C17" s="1" t="s">
        <v>230</v>
      </c>
      <c r="D17" s="1" t="s">
        <v>231</v>
      </c>
      <c r="E17" s="1" t="s">
        <v>113</v>
      </c>
      <c r="F17" s="1" t="s">
        <v>157</v>
      </c>
      <c r="G17" s="1" t="s">
        <v>158</v>
      </c>
      <c r="H17" s="1" t="s">
        <v>159</v>
      </c>
      <c r="I17" s="1" t="s">
        <v>228</v>
      </c>
      <c r="J17" s="1" t="s">
        <v>161</v>
      </c>
      <c r="K17" s="1" t="s">
        <v>228</v>
      </c>
      <c r="L17" s="1" t="s">
        <v>228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165</v>
      </c>
      <c r="R17" s="1" t="s">
        <v>232</v>
      </c>
      <c r="S17" s="1" t="s">
        <v>167</v>
      </c>
      <c r="T17" s="1" t="s">
        <v>168</v>
      </c>
      <c r="U17" s="1" t="s">
        <v>169</v>
      </c>
      <c r="V17" s="1" t="s">
        <v>170</v>
      </c>
    </row>
    <row r="18" s="1" customFormat="1" spans="1:22">
      <c r="A18" s="3">
        <v>21132515111</v>
      </c>
      <c r="B18" s="1" t="s">
        <v>157</v>
      </c>
      <c r="C18" s="1" t="s">
        <v>233</v>
      </c>
      <c r="D18" s="1" t="s">
        <v>214</v>
      </c>
      <c r="E18" s="1" t="s">
        <v>234</v>
      </c>
      <c r="F18" s="1" t="s">
        <v>157</v>
      </c>
      <c r="G18" s="1" t="s">
        <v>158</v>
      </c>
      <c r="H18" s="1" t="s">
        <v>159</v>
      </c>
      <c r="I18" s="1" t="s">
        <v>235</v>
      </c>
      <c r="J18" s="1" t="s">
        <v>161</v>
      </c>
      <c r="K18" s="1" t="s">
        <v>235</v>
      </c>
      <c r="L18" s="1" t="s">
        <v>235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165</v>
      </c>
      <c r="R18" s="1" t="s">
        <v>236</v>
      </c>
      <c r="S18" s="1" t="s">
        <v>167</v>
      </c>
      <c r="T18" s="1" t="s">
        <v>168</v>
      </c>
      <c r="U18" s="1" t="s">
        <v>169</v>
      </c>
      <c r="V18" s="1" t="s">
        <v>170</v>
      </c>
    </row>
    <row r="19" s="1" customFormat="1" spans="1:22">
      <c r="A19" s="3">
        <v>999221078985590</v>
      </c>
      <c r="B19" s="1" t="s">
        <v>203</v>
      </c>
      <c r="C19" s="1" t="s">
        <v>237</v>
      </c>
      <c r="D19" s="1" t="s">
        <v>238</v>
      </c>
      <c r="E19" s="1" t="s">
        <v>45</v>
      </c>
      <c r="F19" s="1" t="s">
        <v>157</v>
      </c>
      <c r="G19" s="1" t="s">
        <v>158</v>
      </c>
      <c r="H19" s="1" t="s">
        <v>159</v>
      </c>
      <c r="I19" s="1" t="s">
        <v>239</v>
      </c>
      <c r="J19" s="1" t="s">
        <v>161</v>
      </c>
      <c r="K19" s="1" t="s">
        <v>239</v>
      </c>
      <c r="L19" s="1" t="s">
        <v>239</v>
      </c>
      <c r="M19" s="1" t="s">
        <v>162</v>
      </c>
      <c r="N19" s="1" t="s">
        <v>162</v>
      </c>
      <c r="O19" s="1" t="s">
        <v>163</v>
      </c>
      <c r="P19" s="1" t="s">
        <v>164</v>
      </c>
      <c r="Q19" s="1" t="s">
        <v>165</v>
      </c>
      <c r="R19" s="1" t="s">
        <v>240</v>
      </c>
      <c r="S19" s="1" t="s">
        <v>167</v>
      </c>
      <c r="T19" s="1" t="s">
        <v>168</v>
      </c>
      <c r="U19" s="1" t="s">
        <v>169</v>
      </c>
      <c r="V19" s="1" t="s">
        <v>170</v>
      </c>
    </row>
    <row r="20" s="1" customFormat="1" spans="1:22">
      <c r="A20" s="3">
        <v>999221079038968</v>
      </c>
      <c r="B20" s="1" t="s">
        <v>203</v>
      </c>
      <c r="C20" s="1" t="s">
        <v>241</v>
      </c>
      <c r="D20" s="1" t="s">
        <v>238</v>
      </c>
      <c r="E20" s="1" t="s">
        <v>50</v>
      </c>
      <c r="F20" s="1" t="s">
        <v>157</v>
      </c>
      <c r="G20" s="1" t="s">
        <v>158</v>
      </c>
      <c r="H20" s="1" t="s">
        <v>159</v>
      </c>
      <c r="I20" s="1" t="s">
        <v>242</v>
      </c>
      <c r="J20" s="1" t="s">
        <v>161</v>
      </c>
      <c r="K20" s="1" t="s">
        <v>242</v>
      </c>
      <c r="L20" s="1" t="s">
        <v>242</v>
      </c>
      <c r="M20" s="1" t="s">
        <v>162</v>
      </c>
      <c r="N20" s="1" t="s">
        <v>162</v>
      </c>
      <c r="O20" s="1" t="s">
        <v>163</v>
      </c>
      <c r="P20" s="1" t="s">
        <v>164</v>
      </c>
      <c r="Q20" s="1" t="s">
        <v>165</v>
      </c>
      <c r="R20" s="1" t="s">
        <v>243</v>
      </c>
      <c r="S20" s="1" t="s">
        <v>167</v>
      </c>
      <c r="T20" s="1" t="s">
        <v>168</v>
      </c>
      <c r="U20" s="1" t="s">
        <v>169</v>
      </c>
      <c r="V20" s="1" t="s">
        <v>170</v>
      </c>
    </row>
    <row r="21" s="1" customFormat="1" spans="1:22">
      <c r="A21" s="3">
        <v>999221132781218</v>
      </c>
      <c r="B21" s="1" t="s">
        <v>157</v>
      </c>
      <c r="C21" s="1" t="s">
        <v>244</v>
      </c>
      <c r="D21" s="1" t="s">
        <v>245</v>
      </c>
      <c r="E21" s="1" t="s">
        <v>109</v>
      </c>
      <c r="F21" s="1" t="s">
        <v>157</v>
      </c>
      <c r="G21" s="1" t="s">
        <v>158</v>
      </c>
      <c r="H21" s="1" t="s">
        <v>159</v>
      </c>
      <c r="I21" s="1" t="s">
        <v>193</v>
      </c>
      <c r="J21" s="1" t="s">
        <v>161</v>
      </c>
      <c r="K21" s="1" t="s">
        <v>193</v>
      </c>
      <c r="L21" s="1" t="s">
        <v>193</v>
      </c>
      <c r="M21" s="1" t="s">
        <v>162</v>
      </c>
      <c r="N21" s="1" t="s">
        <v>162</v>
      </c>
      <c r="O21" s="1" t="s">
        <v>163</v>
      </c>
      <c r="P21" s="1" t="s">
        <v>164</v>
      </c>
      <c r="Q21" s="1" t="s">
        <v>165</v>
      </c>
      <c r="R21" s="1" t="s">
        <v>246</v>
      </c>
      <c r="S21" s="1" t="s">
        <v>167</v>
      </c>
      <c r="T21" s="1" t="s">
        <v>168</v>
      </c>
      <c r="U21" s="1" t="s">
        <v>169</v>
      </c>
      <c r="V21" s="1" t="s">
        <v>170</v>
      </c>
    </row>
    <row r="22" s="1" customFormat="1" spans="1:22">
      <c r="A22" s="3">
        <v>21128824058</v>
      </c>
      <c r="B22" s="1" t="s">
        <v>157</v>
      </c>
      <c r="C22" s="1" t="s">
        <v>247</v>
      </c>
      <c r="D22" s="1" t="s">
        <v>192</v>
      </c>
      <c r="E22" s="1" t="s">
        <v>80</v>
      </c>
      <c r="F22" s="1" t="s">
        <v>157</v>
      </c>
      <c r="G22" s="1" t="s">
        <v>158</v>
      </c>
      <c r="H22" s="1" t="s">
        <v>159</v>
      </c>
      <c r="I22" s="1" t="s">
        <v>193</v>
      </c>
      <c r="J22" s="1" t="s">
        <v>161</v>
      </c>
      <c r="K22" s="1" t="s">
        <v>193</v>
      </c>
      <c r="L22" s="1" t="s">
        <v>193</v>
      </c>
      <c r="M22" s="1" t="s">
        <v>162</v>
      </c>
      <c r="N22" s="1" t="s">
        <v>162</v>
      </c>
      <c r="O22" s="1" t="s">
        <v>163</v>
      </c>
      <c r="P22" s="1" t="s">
        <v>164</v>
      </c>
      <c r="Q22" s="1" t="s">
        <v>165</v>
      </c>
      <c r="R22" s="1" t="s">
        <v>248</v>
      </c>
      <c r="S22" s="1" t="s">
        <v>167</v>
      </c>
      <c r="T22" s="1" t="s">
        <v>168</v>
      </c>
      <c r="U22" s="1" t="s">
        <v>169</v>
      </c>
      <c r="V22" s="1" t="s">
        <v>170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2022-10-09T07:47:00Z</dcterms:created>
  <dcterms:modified xsi:type="dcterms:W3CDTF">2022-10-11T07:52:33Z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CBD140FEE57142F4BD1389D1E2123C32</vt:lpwstr>
  </property>
  <property fmtid="{D5CDD505-2E9C-101B-9397-08002B2CF9AE}" pid="3" name="KSOProductBuildVer">
    <vt:lpwstr>2052-11.1.0.12358</vt:lpwstr>
  </property>
</Properties>
</file>