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<sst xmlns="http://schemas.openxmlformats.org/spreadsheetml/2006/main" count="238" uniqueCount="125">
  <si>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</si>
  <si>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</si>
  <si>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</si>
  <si>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</si>
  <si>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2022-10-08至2022-10-09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</si>
  <si>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</si>
  <si>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</si>
  <si>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</si>
  <si>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</si>
  <si>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</si>
  <si>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</si>
  <si>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</si>
  <si>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</si>
  <si>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</si>
  <si>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</si>
  <si>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</si>
  <si>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</si>
  <si>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</si>
  <si>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</si>
  <si>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</si>
  <si>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¥527.00</t>
  </si>
  <si>
    <t>¥75.00</t>
  </si>
  <si>
    <t>¥452.00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</si>
  <si>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</si>
  <si>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</si>
  <si>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</si>
  <si>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</si>
  <si>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</si>
  <si>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</si>
  <si>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</si>
  <si>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</si>
  <si>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</si>
  <si>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</si>
  <si>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</si>
  <si>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</si>
  <si>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</si>
  <si>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</si>
  <si>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</si>
  <si>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</si>
  <si>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</si>
  <si>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</si>
  <si>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</si>
  <si>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</si>
  <si>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</si>
  <si>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</si>
  <si>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</si>
  <si>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</si>
  <si>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</si>
  <si>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</si>
  <si>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</si>
  <si>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</si>
  <si>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</si>
  <si>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</si>
  <si>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</si>
  <si>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</si>
  <si>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</si>
  <si>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</si>
  <si>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</si>
  <si>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</si>
  <si>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</si>
  <si>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</si>
  <si>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</si>
  <si>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</si>
  <si>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</si>
  <si>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</si>
  <si>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</si>
  <si>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</si>
  <si>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</si>
  <si>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</si>
  <si>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</si>
  <si>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103131512998</t>
  </si>
  <si>
    <t>酒店预付</t>
  </si>
  <si>
    <t>否</t>
  </si>
  <si>
    <t>普通</t>
  </si>
  <si>
    <t>381720597</t>
  </si>
  <si>
    <t>全季酒店(都江堰店)</t>
  </si>
  <si>
    <t>1639468</t>
  </si>
  <si>
    <t>高阳</t>
  </si>
  <si>
    <t>2022-09-25</t>
  </si>
  <si>
    <t>2022-10-07</t>
  </si>
  <si>
    <t>2022-10-09</t>
  </si>
  <si>
    <t>高级大床A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</si>
  <si>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</si>
  <si>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</si>
  <si>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</si>
  <si>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</si>
  <si>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</si>
  <si>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</si>
  <si>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</si>
  <si>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</si>
  <si>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</si>
  <si>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</si>
  <si>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</si>
  <si>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</si>
  <si>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A221010144250481</t>
  </si>
  <si>
    <r>
      <t>总计：</t>
    </r>
    <r>
      <rPr>
        <sz val="10"/>
        <rFont val="Arial"/>
        <charset val="134"/>
      </rPr>
      <t>452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</si>
  <si>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</si>
  <si>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</si>
  <si>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</si>
  <si>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</si>
  <si>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</si>
  <si>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</si>
  <si>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</si>
  <si>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</si>
  <si>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</si>
  <si>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</si>
  <si>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</si>
  <si>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</si>
  <si>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</si>
  <si>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</si>
  <si>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</si>
  <si>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</si>
  <si>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</si>
  <si>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</si>
  <si>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2709105</t>
  </si>
  <si>
    <t>--</t>
  </si>
  <si>
    <t>452.00</t>
  </si>
  <si>
    <t>RMB</t>
  </si>
  <si>
    <t>0</t>
  </si>
  <si>
    <t>0.00</t>
  </si>
  <si>
    <t>汇趣住国内直连</t>
  </si>
  <si>
    <t>01.011247</t>
  </si>
  <si>
    <t>2022-09-25 21:24:50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</si>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</sst>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2" t="s">
        <v>20</v>
      </c>
      <c r="S2" s="13" t="s">
        <v>19</v>
      </c>
      <c r="T2" s="7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1" t="s">
        <v>83</v>
      </c>
      <c r="B3" s="11"/>
      <c r="C3" s="11" t="s">
        <v>84</v>
      </c>
      <c r="D3" s="11"/>
      <c r="E3" s="11"/>
      <c r="F3" s="11"/>
      <c r="G3" s="11" t="s">
        <v>84</v>
      </c>
      <c r="H3" s="11" t="s">
        <v>84</v>
      </c>
      <c r="I3" s="11" t="s">
        <v>84</v>
      </c>
      <c r="J3" s="11" t="s">
        <v>84</v>
      </c>
      <c r="K3" s="11" t="s">
        <v>84</v>
      </c>
      <c r="L3" s="11" t="s">
        <v>84</v>
      </c>
      <c r="M3" s="11" t="s">
        <v>84</v>
      </c>
      <c r="N3" s="11" t="s">
        <v>84</v>
      </c>
      <c r="O3" s="11" t="s">
        <v>84</v>
      </c>
      <c r="P3" s="11" t="s">
        <v>84</v>
      </c>
      <c r="Q3" s="11"/>
      <c r="R3" s="14" t="s">
        <v>20</v>
      </c>
      <c r="S3" s="14" t="s">
        <v>19</v>
      </c>
      <c r="T3" s="11" t="s">
        <v>84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84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10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452</v>
      </c>
      <c r="E2" t="str">
        <f>VLOOKUP(A2,HOP!A:L,12,0)</f>
        <v>452.00</v>
      </c>
      <c r="F2" t="str">
        <f>VLOOKUP(A2,HOP!A:C,3,0)</f>
        <v>2709105</v>
      </c>
      <c r="G2">
        <f>D2-E2</f>
        <v>0</v>
      </c>
      <c r="H2" t="str">
        <f>$H$1&amp;F2</f>
        <v>，2709105</v>
      </c>
      <c r="I2" t="str">
        <f>VLOOKUP(A2,HOP!A:U,21,0)</f>
        <v>直连</v>
      </c>
    </row>
    <row r="4" spans="4:4">
      <c r="D4" s="3">
        <f>SUM(D2:D3)</f>
        <v>452</v>
      </c>
    </row>
    <row r="5" ht="14.25" spans="4:4">
      <c r="D5" s="8" t="s">
        <v>22</v>
      </c>
    </row>
    <row r="9" ht="13.5" spans="1:1">
      <c r="A9" s="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2022-10-10T06:41:20Z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CAFD6E42068E4AC8B4D7F94A9504A0D6</vt:lpwstr>
  </property>
</Properties>
</file>