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<sst xmlns="http://schemas.openxmlformats.org/spreadsheetml/2006/main" count="388" uniqueCount="137">
  <si>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</si>
  <si>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</si>
  <si>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</si>
  <si>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</si>
  <si>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</si>
  <si>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</si>
  <si>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</si>
  <si>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</si>
  <si>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</si>
  <si>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</si>
  <si>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</si>
  <si>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</si>
  <si>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</si>
  <si>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</si>
  <si>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</si>
  <si>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</si>
  <si>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</si>
  <si>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</si>
  <si>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</si>
  <si>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</si>
  <si>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</si>
  <si>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</si>
  <si>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</si>
  <si>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</si>
  <si>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</si>
  <si>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999221347806601	</t>
  </si>
  <si>
    <t>Ctrip</t>
  </si>
  <si>
    <t>正常</t>
  </si>
  <si>
    <t>[广州]宜尚酒店(广州嘉禾望岗地铁站店)(72839784)</t>
  </si>
  <si>
    <t>宜馨大床房&lt;双人入住&gt;&lt;内宾&gt;&lt;预付&gt;&lt;无早&gt;</t>
  </si>
  <si>
    <t>CNY</t>
  </si>
  <si>
    <t>李嘉嘉</t>
  </si>
  <si>
    <t>CA11323221010CNY</t>
  </si>
  <si>
    <t>未提现</t>
  </si>
  <si>
    <t>携程开票</t>
  </si>
  <si>
    <t xml:space="preserve">	</t>
  </si>
  <si>
    <t>取消</t>
  </si>
  <si>
    <t xml:space="preserve">999221350064938	</t>
  </si>
  <si>
    <t>[深圳]城市便捷酒店连锁(深圳南山科技园马家龙店)(71590667)</t>
  </si>
  <si>
    <t>标准大床房&lt;双人入住&gt;&lt;内宾&gt;&lt;预付&gt;&lt;无早&gt;</t>
  </si>
  <si>
    <t>陈何岳</t>
  </si>
  <si>
    <t xml:space="preserve">2727175	</t>
  </si>
  <si>
    <t xml:space="preserve">999221350170066	</t>
  </si>
  <si>
    <t>[柳州]城市便捷酒店(柳州柳工大道颐华城店)(72816207)</t>
  </si>
  <si>
    <t>特惠大床房&lt;双人入住&gt;&lt;内宾&gt;&lt;预付&gt;&lt;无早&gt;</t>
  </si>
  <si>
    <t>牟艳秋</t>
  </si>
  <si>
    <t xml:space="preserve">2727196	</t>
  </si>
  <si>
    <t xml:space="preserve">999221352125485	</t>
  </si>
  <si>
    <t>[容县]城市便捷酒店(玉林容县汽车总站绣江桥店)(72814681)</t>
  </si>
  <si>
    <t>陈虹妙</t>
  </si>
  <si>
    <t xml:space="preserve">999221352425699	</t>
  </si>
  <si>
    <t>[东明]城市便捷酒店(东明汽车站店)(78091564)</t>
  </si>
  <si>
    <t>陈凯康</t>
  </si>
  <si>
    <t xml:space="preserve">999221354435252	</t>
  </si>
  <si>
    <t>[中山]城市便捷酒店(中山坦洲壹加壹店)(71585515)</t>
  </si>
  <si>
    <t>杨影雪</t>
  </si>
  <si>
    <t xml:space="preserve">999221354601125	</t>
  </si>
  <si>
    <t>[中山]城市便捷连锁酒店(中山小榄新都汇体育馆店)(71584856)</t>
  </si>
  <si>
    <t>商务大床房&lt;双人入住&gt;&lt;内宾&gt;&lt;预付&gt;&lt;无早&gt;</t>
  </si>
  <si>
    <t>柯敏金</t>
  </si>
  <si>
    <t xml:space="preserve">2727980	</t>
  </si>
  <si>
    <t xml:space="preserve">999221355189512	</t>
  </si>
  <si>
    <t>[南宁]城市便捷酒店(南宁桃源路店)(71585938)</t>
  </si>
  <si>
    <t>标准双床房&lt;双人入住&gt;&lt;内宾&gt;&lt;预付&gt;&lt;无早&gt;</t>
  </si>
  <si>
    <t>卢炎春</t>
  </si>
  <si>
    <t xml:space="preserve">999221355578876	</t>
  </si>
  <si>
    <t>[南宁]城市便捷酒店（南宁朝阳广场中山路美食街店）(72814464)</t>
  </si>
  <si>
    <t>蒙雪梅</t>
  </si>
  <si>
    <t>，</t>
  </si>
  <si>
    <t>A221010094014481</t>
  </si>
  <si>
    <t>CNY / HKD 当前参考汇率: 1.10076003</t>
  </si>
  <si>
    <t>总计： 946.09 CNY/
1041.42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</si>
  <si>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</si>
  <si>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</si>
  <si>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</si>
  <si>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</si>
  <si>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</si>
  <si>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</si>
  <si>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</si>
  <si>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</si>
  <si>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</si>
  <si>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</si>
  <si>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</si>
  <si>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</si>
  <si>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</si>
  <si>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</si>
  <si>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</si>
  <si>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</si>
  <si>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</si>
  <si>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</si>
  <si>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</si>
  <si>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2022-10-06</t>
  </si>
  <si>
    <t>2727175</t>
  </si>
  <si>
    <t>城市便捷酒店连锁(深圳南山科技园马家龙店)</t>
  </si>
  <si>
    <t>2022-10-07</t>
  </si>
  <si>
    <t>退房日月结</t>
  </si>
  <si>
    <t>221.40</t>
  </si>
  <si>
    <t>RMB</t>
  </si>
  <si>
    <t>0</t>
  </si>
  <si>
    <t>0.00</t>
  </si>
  <si>
    <t>携程汇智国内直连</t>
  </si>
  <si>
    <t>1861</t>
  </si>
  <si>
    <t>2022-10-06 10:32:14</t>
  </si>
  <si>
    <t>否</t>
  </si>
  <si>
    <t>汇智国际旅游发展有限公司</t>
  </si>
  <si>
    <t>直连</t>
  </si>
  <si>
    <t>中国</t>
  </si>
  <si>
    <t>2728208</t>
  </si>
  <si>
    <t>城市便捷酒店(南宁朝阳广场中山路店)</t>
  </si>
  <si>
    <t>171.18</t>
  </si>
  <si>
    <t>2022-10-06 22:25:39</t>
  </si>
  <si>
    <t>2727196</t>
  </si>
  <si>
    <t>城市便捷酒店(柳州柳工大道颐华城店)</t>
  </si>
  <si>
    <t>154.78</t>
  </si>
  <si>
    <t>2022-10-06 10:49:36</t>
  </si>
  <si>
    <t>2727980</t>
  </si>
  <si>
    <t>城市便捷连锁酒店(中山小榄新都汇体育馆店)</t>
  </si>
  <si>
    <t>161.95</t>
  </si>
  <si>
    <t>2022-10-06 20:30:31</t>
  </si>
  <si>
    <t>2727957</t>
  </si>
  <si>
    <t>城市便捷酒店(中山坦洲壹加壹店)</t>
  </si>
  <si>
    <t>114.80</t>
  </si>
  <si>
    <t>2022-10-06 20:15:37</t>
  </si>
  <si>
    <t>2728098</t>
  </si>
  <si>
    <t>城市便捷酒店(南宁桃源路店)</t>
  </si>
  <si>
    <t>2022-10-06 21:28:10</t>
  </si>
  <si>
    <t>2727573</t>
  </si>
  <si>
    <t>城市便捷酒店(玉林容县汽车总站绣江桥店)</t>
  </si>
  <si>
    <t>2022-10-06 15:00:50</t>
  </si>
  <si>
    <t>2022-10-05</t>
  </si>
  <si>
    <t>2726624</t>
  </si>
  <si>
    <t>宜尚酒店(广州嘉禾望岗地铁站店)</t>
  </si>
  <si>
    <t>2022-10-05 22:56:25</t>
  </si>
  <si>
    <t>2727608</t>
  </si>
  <si>
    <t>城市便捷酒店(东明汽车站店)</t>
  </si>
  <si>
    <t>121.98</t>
  </si>
  <si>
    <t>2022-10-06 15:28:29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</si>
</sst>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14</xdr:col>
      <xdr:colOff>447675</xdr:colOff>
      <xdr:row>57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53465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44840</v>
      </c>
      <c r="G2" s="6">
        <v>44841</v>
      </c>
      <c r="H2" s="4">
        <v>1</v>
      </c>
      <c r="I2" s="4">
        <v>1</v>
      </c>
      <c r="J2" s="4">
        <v>1</v>
      </c>
      <c r="K2" s="4" t="s">
        <v>30</v>
      </c>
      <c r="L2" s="4">
        <v>244.98</v>
      </c>
      <c r="M2" s="4">
        <v>244.98</v>
      </c>
      <c r="N2" s="4" t="s">
        <v>31</v>
      </c>
      <c r="O2" s="4" t="s">
        <v>32</v>
      </c>
      <c r="P2" s="4" t="s">
        <v>33</v>
      </c>
      <c r="Q2" s="4">
        <v>0</v>
      </c>
      <c r="R2" s="7">
        <v>44839</v>
      </c>
      <c r="S2" s="6">
        <v>44844</v>
      </c>
      <c r="T2" s="4" t="s">
        <v>34</v>
      </c>
      <c r="U2" s="4">
        <v>244.98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44840</v>
      </c>
      <c r="G3" s="6">
        <v>44841</v>
      </c>
      <c r="H3" s="4">
        <v>1</v>
      </c>
      <c r="I3" s="4">
        <v>1</v>
      </c>
      <c r="J3" s="4">
        <v>1</v>
      </c>
      <c r="K3" s="4" t="s">
        <v>30</v>
      </c>
      <c r="L3" s="4">
        <v>-244.98</v>
      </c>
      <c r="M3" s="4">
        <v>-244.98</v>
      </c>
      <c r="N3" s="4" t="s">
        <v>31</v>
      </c>
      <c r="O3" s="4" t="s">
        <v>32</v>
      </c>
      <c r="P3" s="4" t="s">
        <v>33</v>
      </c>
      <c r="Q3" s="4">
        <v>0</v>
      </c>
      <c r="R3" s="7">
        <v>44839</v>
      </c>
      <c r="S3" s="6">
        <v>44844</v>
      </c>
      <c r="T3" s="4" t="s">
        <v>34</v>
      </c>
      <c r="U3" s="4">
        <v>-244.98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44840</v>
      </c>
      <c r="G4" s="6">
        <v>44841</v>
      </c>
      <c r="H4" s="4">
        <v>1</v>
      </c>
      <c r="I4" s="4">
        <v>1</v>
      </c>
      <c r="J4" s="4">
        <v>1</v>
      </c>
      <c r="K4" s="4" t="s">
        <v>30</v>
      </c>
      <c r="L4" s="4">
        <v>221.4</v>
      </c>
      <c r="M4" s="4">
        <v>221.4</v>
      </c>
      <c r="N4" s="4" t="s">
        <v>40</v>
      </c>
      <c r="O4" s="4" t="s">
        <v>32</v>
      </c>
      <c r="P4" s="4" t="s">
        <v>33</v>
      </c>
      <c r="Q4" s="4">
        <v>0</v>
      </c>
      <c r="R4" s="7">
        <v>44840</v>
      </c>
      <c r="S4" s="6">
        <v>44844</v>
      </c>
      <c r="T4" s="4" t="s">
        <v>34</v>
      </c>
      <c r="U4" s="4">
        <v>221.4</v>
      </c>
      <c r="V4" s="4">
        <v>0</v>
      </c>
      <c r="W4" s="4">
        <v>0</v>
      </c>
      <c r="X4" s="4" t="s">
        <v>41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44840</v>
      </c>
      <c r="G5" s="6">
        <v>44841</v>
      </c>
      <c r="H5" s="4">
        <v>1</v>
      </c>
      <c r="I5" s="4">
        <v>1</v>
      </c>
      <c r="J5" s="4">
        <v>1</v>
      </c>
      <c r="K5" s="4" t="s">
        <v>30</v>
      </c>
      <c r="L5" s="4">
        <v>154.78</v>
      </c>
      <c r="M5" s="4">
        <v>154.78</v>
      </c>
      <c r="N5" s="4" t="s">
        <v>45</v>
      </c>
      <c r="O5" s="4" t="s">
        <v>32</v>
      </c>
      <c r="P5" s="4" t="s">
        <v>33</v>
      </c>
      <c r="Q5" s="4">
        <v>0</v>
      </c>
      <c r="R5" s="7">
        <v>44840</v>
      </c>
      <c r="S5" s="6">
        <v>44844</v>
      </c>
      <c r="T5" s="4" t="s">
        <v>34</v>
      </c>
      <c r="U5" s="4">
        <v>154.78</v>
      </c>
      <c r="V5" s="4">
        <v>0</v>
      </c>
      <c r="W5" s="4">
        <v>0</v>
      </c>
      <c r="X5" s="4" t="s">
        <v>46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39</v>
      </c>
      <c r="F6" s="6">
        <v>44840</v>
      </c>
      <c r="G6" s="6">
        <v>44841</v>
      </c>
      <c r="H6" s="4">
        <v>1</v>
      </c>
      <c r="I6" s="4">
        <v>1</v>
      </c>
      <c r="J6" s="4">
        <v>1</v>
      </c>
      <c r="K6" s="4" t="s">
        <v>30</v>
      </c>
      <c r="L6" s="4">
        <v>152.72</v>
      </c>
      <c r="M6" s="4">
        <v>152.72</v>
      </c>
      <c r="N6" s="4" t="s">
        <v>49</v>
      </c>
      <c r="O6" s="4" t="s">
        <v>32</v>
      </c>
      <c r="P6" s="4" t="s">
        <v>33</v>
      </c>
      <c r="Q6" s="4">
        <v>0</v>
      </c>
      <c r="R6" s="7">
        <v>44840</v>
      </c>
      <c r="S6" s="6">
        <v>44844</v>
      </c>
      <c r="T6" s="4" t="s">
        <v>34</v>
      </c>
      <c r="U6" s="4">
        <v>152.72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44</v>
      </c>
      <c r="F7" s="6">
        <v>44840</v>
      </c>
      <c r="G7" s="6">
        <v>44841</v>
      </c>
      <c r="H7" s="4">
        <v>1</v>
      </c>
      <c r="I7" s="4">
        <v>1</v>
      </c>
      <c r="J7" s="4">
        <v>1</v>
      </c>
      <c r="K7" s="4" t="s">
        <v>30</v>
      </c>
      <c r="L7" s="4">
        <v>121.98</v>
      </c>
      <c r="M7" s="4">
        <v>121.98</v>
      </c>
      <c r="N7" s="4" t="s">
        <v>52</v>
      </c>
      <c r="O7" s="4" t="s">
        <v>32</v>
      </c>
      <c r="P7" s="4" t="s">
        <v>33</v>
      </c>
      <c r="Q7" s="4">
        <v>0</v>
      </c>
      <c r="R7" s="7">
        <v>44840</v>
      </c>
      <c r="S7" s="6">
        <v>44844</v>
      </c>
      <c r="T7" s="4" t="s">
        <v>34</v>
      </c>
      <c r="U7" s="4">
        <v>121.98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47</v>
      </c>
      <c r="B8" s="4" t="s">
        <v>26</v>
      </c>
      <c r="C8" s="4" t="s">
        <v>36</v>
      </c>
      <c r="D8" s="4" t="s">
        <v>48</v>
      </c>
      <c r="E8" s="4" t="s">
        <v>39</v>
      </c>
      <c r="F8" s="6">
        <v>44840</v>
      </c>
      <c r="G8" s="6">
        <v>44841</v>
      </c>
      <c r="H8" s="4">
        <v>1</v>
      </c>
      <c r="I8" s="4">
        <v>1</v>
      </c>
      <c r="J8" s="4">
        <v>1</v>
      </c>
      <c r="K8" s="4" t="s">
        <v>30</v>
      </c>
      <c r="L8" s="4">
        <v>-152.72</v>
      </c>
      <c r="M8" s="4">
        <v>-152.72</v>
      </c>
      <c r="N8" s="4" t="s">
        <v>49</v>
      </c>
      <c r="O8" s="4" t="s">
        <v>32</v>
      </c>
      <c r="P8" s="4" t="s">
        <v>33</v>
      </c>
      <c r="Q8" s="4">
        <v>0</v>
      </c>
      <c r="R8" s="7">
        <v>44840</v>
      </c>
      <c r="S8" s="6">
        <v>44844</v>
      </c>
      <c r="T8" s="4" t="s">
        <v>34</v>
      </c>
      <c r="U8" s="4">
        <v>-152.72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53</v>
      </c>
      <c r="B9" s="4" t="s">
        <v>26</v>
      </c>
      <c r="C9" s="4" t="s">
        <v>27</v>
      </c>
      <c r="D9" s="4" t="s">
        <v>54</v>
      </c>
      <c r="E9" s="4" t="s">
        <v>44</v>
      </c>
      <c r="F9" s="6">
        <v>44840</v>
      </c>
      <c r="G9" s="6">
        <v>44841</v>
      </c>
      <c r="H9" s="4">
        <v>1</v>
      </c>
      <c r="I9" s="4">
        <v>1</v>
      </c>
      <c r="J9" s="4">
        <v>1</v>
      </c>
      <c r="K9" s="4" t="s">
        <v>30</v>
      </c>
      <c r="L9" s="4">
        <v>114.8</v>
      </c>
      <c r="M9" s="4">
        <v>114.8</v>
      </c>
      <c r="N9" s="4" t="s">
        <v>55</v>
      </c>
      <c r="O9" s="4" t="s">
        <v>32</v>
      </c>
      <c r="P9" s="4" t="s">
        <v>33</v>
      </c>
      <c r="Q9" s="4">
        <v>0</v>
      </c>
      <c r="R9" s="7">
        <v>44840</v>
      </c>
      <c r="S9" s="6">
        <v>44844</v>
      </c>
      <c r="T9" s="4" t="s">
        <v>34</v>
      </c>
      <c r="U9" s="4">
        <v>114.8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56</v>
      </c>
      <c r="B10" s="4" t="s">
        <v>26</v>
      </c>
      <c r="C10" s="4" t="s">
        <v>27</v>
      </c>
      <c r="D10" s="4" t="s">
        <v>57</v>
      </c>
      <c r="E10" s="4" t="s">
        <v>58</v>
      </c>
      <c r="F10" s="6">
        <v>44840</v>
      </c>
      <c r="G10" s="6">
        <v>44841</v>
      </c>
      <c r="H10" s="4">
        <v>1</v>
      </c>
      <c r="I10" s="4">
        <v>1</v>
      </c>
      <c r="J10" s="4">
        <v>1</v>
      </c>
      <c r="K10" s="4" t="s">
        <v>30</v>
      </c>
      <c r="L10" s="4">
        <v>161.95</v>
      </c>
      <c r="M10" s="4">
        <v>161.95</v>
      </c>
      <c r="N10" s="4" t="s">
        <v>59</v>
      </c>
      <c r="O10" s="4" t="s">
        <v>32</v>
      </c>
      <c r="P10" s="4" t="s">
        <v>33</v>
      </c>
      <c r="Q10" s="4">
        <v>0</v>
      </c>
      <c r="R10" s="7">
        <v>44840</v>
      </c>
      <c r="S10" s="6">
        <v>44844</v>
      </c>
      <c r="T10" s="4" t="s">
        <v>34</v>
      </c>
      <c r="U10" s="4">
        <v>161.95</v>
      </c>
      <c r="V10" s="4">
        <v>0</v>
      </c>
      <c r="W10" s="4">
        <v>0</v>
      </c>
      <c r="X10" s="4" t="s">
        <v>60</v>
      </c>
      <c r="Y10" s="4" t="s">
        <v>35</v>
      </c>
    </row>
    <row r="11" s="4" customFormat="1" spans="1:25">
      <c r="A11" s="4" t="s">
        <v>61</v>
      </c>
      <c r="B11" s="4" t="s">
        <v>26</v>
      </c>
      <c r="C11" s="4" t="s">
        <v>27</v>
      </c>
      <c r="D11" s="4" t="s">
        <v>62</v>
      </c>
      <c r="E11" s="4" t="s">
        <v>63</v>
      </c>
      <c r="F11" s="6">
        <v>44840</v>
      </c>
      <c r="G11" s="6">
        <v>44841</v>
      </c>
      <c r="H11" s="4">
        <v>1</v>
      </c>
      <c r="I11" s="4">
        <v>1</v>
      </c>
      <c r="J11" s="4">
        <v>1</v>
      </c>
      <c r="K11" s="4" t="s">
        <v>30</v>
      </c>
      <c r="L11" s="4">
        <v>161.95</v>
      </c>
      <c r="M11" s="4">
        <v>161.95</v>
      </c>
      <c r="N11" s="4" t="s">
        <v>64</v>
      </c>
      <c r="O11" s="4" t="s">
        <v>32</v>
      </c>
      <c r="P11" s="4" t="s">
        <v>33</v>
      </c>
      <c r="Q11" s="4">
        <v>0</v>
      </c>
      <c r="R11" s="7">
        <v>44840</v>
      </c>
      <c r="S11" s="6">
        <v>44844</v>
      </c>
      <c r="T11" s="4" t="s">
        <v>34</v>
      </c>
      <c r="U11" s="4">
        <v>161.95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61</v>
      </c>
      <c r="B12" s="4" t="s">
        <v>26</v>
      </c>
      <c r="C12" s="4" t="s">
        <v>36</v>
      </c>
      <c r="D12" s="4" t="s">
        <v>62</v>
      </c>
      <c r="E12" s="4" t="s">
        <v>63</v>
      </c>
      <c r="F12" s="6">
        <v>44840</v>
      </c>
      <c r="G12" s="6">
        <v>44841</v>
      </c>
      <c r="H12" s="4">
        <v>1</v>
      </c>
      <c r="I12" s="4">
        <v>1</v>
      </c>
      <c r="J12" s="4">
        <v>1</v>
      </c>
      <c r="K12" s="4" t="s">
        <v>30</v>
      </c>
      <c r="L12" s="4">
        <v>-161.95</v>
      </c>
      <c r="M12" s="4">
        <v>-161.95</v>
      </c>
      <c r="N12" s="4" t="s">
        <v>64</v>
      </c>
      <c r="O12" s="4" t="s">
        <v>32</v>
      </c>
      <c r="P12" s="4" t="s">
        <v>33</v>
      </c>
      <c r="Q12" s="4">
        <v>0</v>
      </c>
      <c r="R12" s="7">
        <v>44840</v>
      </c>
      <c r="S12" s="6">
        <v>44844</v>
      </c>
      <c r="T12" s="4" t="s">
        <v>34</v>
      </c>
      <c r="U12" s="4">
        <v>-161.95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65</v>
      </c>
      <c r="B13" s="4" t="s">
        <v>26</v>
      </c>
      <c r="C13" s="4" t="s">
        <v>27</v>
      </c>
      <c r="D13" s="4" t="s">
        <v>66</v>
      </c>
      <c r="E13" s="4" t="s">
        <v>44</v>
      </c>
      <c r="F13" s="6">
        <v>44840</v>
      </c>
      <c r="G13" s="6">
        <v>44841</v>
      </c>
      <c r="H13" s="4">
        <v>1</v>
      </c>
      <c r="I13" s="4">
        <v>1</v>
      </c>
      <c r="J13" s="4">
        <v>1</v>
      </c>
      <c r="K13" s="4" t="s">
        <v>30</v>
      </c>
      <c r="L13" s="4">
        <v>171.18</v>
      </c>
      <c r="M13" s="4">
        <v>171.18</v>
      </c>
      <c r="N13" s="4" t="s">
        <v>67</v>
      </c>
      <c r="O13" s="4" t="s">
        <v>32</v>
      </c>
      <c r="P13" s="4" t="s">
        <v>33</v>
      </c>
      <c r="Q13" s="4">
        <v>0</v>
      </c>
      <c r="R13" s="7">
        <v>44840</v>
      </c>
      <c r="S13" s="6">
        <v>44844</v>
      </c>
      <c r="T13" s="4" t="s">
        <v>34</v>
      </c>
      <c r="U13" s="4">
        <v>171.18</v>
      </c>
      <c r="V13" s="4">
        <v>0</v>
      </c>
      <c r="W13" s="4">
        <v>0</v>
      </c>
      <c r="X13" s="4" t="s">
        <v>35</v>
      </c>
      <c r="Y1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G21" sqref="G21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hidden="1" spans="1:9">
      <c r="A2" s="5">
        <v>999221347806601</v>
      </c>
      <c r="B2" s="6">
        <v>44840</v>
      </c>
      <c r="C2" s="6">
        <v>44841</v>
      </c>
      <c r="D2" s="4">
        <v>0</v>
      </c>
      <c r="E2" s="4" t="str">
        <f>VLOOKUP(A2,HOP!A:L,12,0)</f>
        <v>0.00</v>
      </c>
      <c r="F2" s="4" t="str">
        <f>VLOOKUP(A2,HOP!A:C,3,0)</f>
        <v>2726624</v>
      </c>
      <c r="G2" s="4">
        <f>D2-E2</f>
        <v>0</v>
      </c>
      <c r="H2" s="4" t="str">
        <f>$H$1&amp;F2</f>
        <v>，2726624</v>
      </c>
      <c r="I2" s="4" t="str">
        <f>VLOOKUP(A2,HOP!A:U,21,0)</f>
        <v>直连</v>
      </c>
    </row>
    <row r="3" s="4" customFormat="1" spans="1:9">
      <c r="A3" s="5">
        <v>999221350064938</v>
      </c>
      <c r="B3" s="6">
        <v>44840</v>
      </c>
      <c r="C3" s="6">
        <v>44841</v>
      </c>
      <c r="D3" s="4">
        <v>221.4</v>
      </c>
      <c r="E3" s="4" t="str">
        <f>VLOOKUP(A3,HOP!A:L,12,0)</f>
        <v>221.40</v>
      </c>
      <c r="F3" s="4" t="str">
        <f>VLOOKUP(A3,HOP!A:C,3,0)</f>
        <v>2727175</v>
      </c>
      <c r="G3" s="4">
        <f t="shared" ref="G3:G10" si="0">D3-E3</f>
        <v>0</v>
      </c>
      <c r="H3" s="4" t="str">
        <f t="shared" ref="H3:H10" si="1">$H$1&amp;F3</f>
        <v>，2727175</v>
      </c>
      <c r="I3" s="4" t="str">
        <f>VLOOKUP(A3,HOP!A:U,21,0)</f>
        <v>直连</v>
      </c>
    </row>
    <row r="4" s="4" customFormat="1" spans="1:9">
      <c r="A4" s="5">
        <v>999221350170066</v>
      </c>
      <c r="B4" s="6">
        <v>44840</v>
      </c>
      <c r="C4" s="6">
        <v>44841</v>
      </c>
      <c r="D4" s="4">
        <v>154.78</v>
      </c>
      <c r="E4" s="4" t="str">
        <f>VLOOKUP(A4,HOP!A:L,12,0)</f>
        <v>154.78</v>
      </c>
      <c r="F4" s="4" t="str">
        <f>VLOOKUP(A4,HOP!A:C,3,0)</f>
        <v>2727196</v>
      </c>
      <c r="G4" s="4">
        <f t="shared" si="0"/>
        <v>0</v>
      </c>
      <c r="H4" s="4" t="str">
        <f t="shared" si="1"/>
        <v>，2727196</v>
      </c>
      <c r="I4" s="4" t="str">
        <f>VLOOKUP(A4,HOP!A:U,21,0)</f>
        <v>直连</v>
      </c>
    </row>
    <row r="5" s="4" customFormat="1" hidden="1" spans="1:9">
      <c r="A5" s="5">
        <v>999221352125485</v>
      </c>
      <c r="B5" s="6">
        <v>44840</v>
      </c>
      <c r="C5" s="6">
        <v>44841</v>
      </c>
      <c r="D5" s="4">
        <v>0</v>
      </c>
      <c r="E5" s="4" t="str">
        <f>VLOOKUP(A5,HOP!A:L,12,0)</f>
        <v>0.00</v>
      </c>
      <c r="F5" s="4" t="str">
        <f>VLOOKUP(A5,HOP!A:C,3,0)</f>
        <v>2727573</v>
      </c>
      <c r="G5" s="4">
        <f t="shared" si="0"/>
        <v>0</v>
      </c>
      <c r="H5" s="4" t="str">
        <f t="shared" si="1"/>
        <v>，2727573</v>
      </c>
      <c r="I5" s="4" t="str">
        <f>VLOOKUP(A5,HOP!A:U,21,0)</f>
        <v>直连</v>
      </c>
    </row>
    <row r="6" s="4" customFormat="1" spans="1:9">
      <c r="A6" s="5">
        <v>999221352425699</v>
      </c>
      <c r="B6" s="6">
        <v>44840</v>
      </c>
      <c r="C6" s="6">
        <v>44841</v>
      </c>
      <c r="D6" s="4">
        <v>121.98</v>
      </c>
      <c r="E6" s="4" t="str">
        <f>VLOOKUP(A6,HOP!A:L,12,0)</f>
        <v>121.98</v>
      </c>
      <c r="F6" s="4" t="str">
        <f>VLOOKUP(A6,HOP!A:C,3,0)</f>
        <v>2727608</v>
      </c>
      <c r="G6" s="4">
        <f t="shared" si="0"/>
        <v>0</v>
      </c>
      <c r="H6" s="4" t="str">
        <f t="shared" si="1"/>
        <v>，2727608</v>
      </c>
      <c r="I6" s="4" t="str">
        <f>VLOOKUP(A6,HOP!A:U,21,0)</f>
        <v>直连</v>
      </c>
    </row>
    <row r="7" s="4" customFormat="1" spans="1:9">
      <c r="A7" s="5">
        <v>999221354435252</v>
      </c>
      <c r="B7" s="6">
        <v>44840</v>
      </c>
      <c r="C7" s="6">
        <v>44841</v>
      </c>
      <c r="D7" s="4">
        <v>114.8</v>
      </c>
      <c r="E7" s="4" t="str">
        <f>VLOOKUP(A7,HOP!A:L,12,0)</f>
        <v>114.80</v>
      </c>
      <c r="F7" s="4" t="str">
        <f>VLOOKUP(A7,HOP!A:C,3,0)</f>
        <v>2727957</v>
      </c>
      <c r="G7" s="4">
        <f t="shared" si="0"/>
        <v>0</v>
      </c>
      <c r="H7" s="4" t="str">
        <f t="shared" si="1"/>
        <v>，2727957</v>
      </c>
      <c r="I7" s="4" t="str">
        <f>VLOOKUP(A7,HOP!A:U,21,0)</f>
        <v>直连</v>
      </c>
    </row>
    <row r="8" s="4" customFormat="1" spans="1:9">
      <c r="A8" s="5">
        <v>999221354601125</v>
      </c>
      <c r="B8" s="6">
        <v>44840</v>
      </c>
      <c r="C8" s="6">
        <v>44841</v>
      </c>
      <c r="D8" s="4">
        <v>161.95</v>
      </c>
      <c r="E8" s="4" t="str">
        <f>VLOOKUP(A8,HOP!A:L,12,0)</f>
        <v>161.95</v>
      </c>
      <c r="F8" s="4" t="str">
        <f>VLOOKUP(A8,HOP!A:C,3,0)</f>
        <v>2727980</v>
      </c>
      <c r="G8" s="4">
        <f t="shared" si="0"/>
        <v>0</v>
      </c>
      <c r="H8" s="4" t="str">
        <f t="shared" si="1"/>
        <v>，2727980</v>
      </c>
      <c r="I8" s="4" t="str">
        <f>VLOOKUP(A8,HOP!A:U,21,0)</f>
        <v>直连</v>
      </c>
    </row>
    <row r="9" s="4" customFormat="1" hidden="1" spans="1:9">
      <c r="A9" s="5">
        <v>999221355189512</v>
      </c>
      <c r="B9" s="6">
        <v>44840</v>
      </c>
      <c r="C9" s="6">
        <v>44841</v>
      </c>
      <c r="D9" s="4">
        <v>0</v>
      </c>
      <c r="E9" s="4" t="str">
        <f>VLOOKUP(A9,HOP!A:L,12,0)</f>
        <v>0.00</v>
      </c>
      <c r="F9" s="4" t="str">
        <f>VLOOKUP(A9,HOP!A:C,3,0)</f>
        <v>2728098</v>
      </c>
      <c r="G9" s="4">
        <f t="shared" si="0"/>
        <v>0</v>
      </c>
      <c r="H9" s="4" t="str">
        <f t="shared" si="1"/>
        <v>，2728098</v>
      </c>
      <c r="I9" s="4" t="str">
        <f>VLOOKUP(A9,HOP!A:U,21,0)</f>
        <v>直连</v>
      </c>
    </row>
    <row r="10" s="4" customFormat="1" spans="1:9">
      <c r="A10" s="5">
        <v>999221355578876</v>
      </c>
      <c r="B10" s="6">
        <v>44840</v>
      </c>
      <c r="C10" s="6">
        <v>44841</v>
      </c>
      <c r="D10" s="4">
        <v>171.18</v>
      </c>
      <c r="E10" s="4" t="str">
        <f>VLOOKUP(A10,HOP!A:L,12,0)</f>
        <v>171.18</v>
      </c>
      <c r="F10" s="4" t="str">
        <f>VLOOKUP(A10,HOP!A:C,3,0)</f>
        <v>2728208</v>
      </c>
      <c r="G10" s="4">
        <f t="shared" si="0"/>
        <v>0</v>
      </c>
      <c r="H10" s="4" t="str">
        <f t="shared" si="1"/>
        <v>，2728208</v>
      </c>
      <c r="I10" s="4" t="str">
        <f>VLOOKUP(A10,HOP!A:U,21,0)</f>
        <v>直连</v>
      </c>
    </row>
    <row r="12" spans="4:4">
      <c r="D12" s="4">
        <f>SUM(D2:D11)</f>
        <v>946.09</v>
      </c>
    </row>
    <row r="17" spans="1:1">
      <c r="A17" s="4" t="s">
        <v>69</v>
      </c>
    </row>
    <row r="18" spans="1:1">
      <c r="A18" s="4" t="s">
        <v>70</v>
      </c>
    </row>
    <row r="19" spans="1:1">
      <c r="A19" s="4" t="s">
        <v>71</v>
      </c>
    </row>
  </sheetData>
  <autoFilter ref="A1:XFD12">
    <filterColumn colId="3">
      <filters blank="1">
        <filter val="221.4"/>
        <filter val="161.95"/>
        <filter val="114.8"/>
        <filter val="121.98"/>
        <filter val="154.78"/>
        <filter val="171.18"/>
        <filter val="946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72</v>
      </c>
      <c r="B1" s="2" t="s">
        <v>73</v>
      </c>
      <c r="C1" s="2" t="s">
        <v>74</v>
      </c>
      <c r="D1" s="2" t="s">
        <v>75</v>
      </c>
      <c r="E1" s="2" t="s">
        <v>13</v>
      </c>
      <c r="F1" s="2" t="s">
        <v>5</v>
      </c>
      <c r="G1" s="2" t="s">
        <v>6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  <c r="V1" s="2" t="s">
        <v>90</v>
      </c>
    </row>
    <row r="2" s="1" customFormat="1" spans="1:22">
      <c r="A2" s="3">
        <v>999221350064938</v>
      </c>
      <c r="B2" s="1" t="s">
        <v>91</v>
      </c>
      <c r="C2" s="1" t="s">
        <v>92</v>
      </c>
      <c r="D2" s="1" t="s">
        <v>93</v>
      </c>
      <c r="E2" s="1" t="s">
        <v>40</v>
      </c>
      <c r="F2" s="1" t="s">
        <v>91</v>
      </c>
      <c r="G2" s="1" t="s">
        <v>94</v>
      </c>
      <c r="H2" s="1" t="s">
        <v>95</v>
      </c>
      <c r="I2" s="1" t="s">
        <v>96</v>
      </c>
      <c r="J2" s="1" t="s">
        <v>97</v>
      </c>
      <c r="K2" s="1" t="s">
        <v>96</v>
      </c>
      <c r="L2" s="1" t="s">
        <v>96</v>
      </c>
      <c r="M2" s="1" t="s">
        <v>98</v>
      </c>
      <c r="N2" s="1" t="s">
        <v>98</v>
      </c>
      <c r="O2" s="1" t="s">
        <v>99</v>
      </c>
      <c r="P2" s="1" t="s">
        <v>100</v>
      </c>
      <c r="Q2" s="1" t="s">
        <v>101</v>
      </c>
      <c r="R2" s="1" t="s">
        <v>102</v>
      </c>
      <c r="S2" s="1" t="s">
        <v>103</v>
      </c>
      <c r="T2" s="1" t="s">
        <v>104</v>
      </c>
      <c r="U2" s="1" t="s">
        <v>105</v>
      </c>
      <c r="V2" s="1" t="s">
        <v>106</v>
      </c>
    </row>
    <row r="3" s="1" customFormat="1" spans="1:22">
      <c r="A3" s="3">
        <v>999221355578876</v>
      </c>
      <c r="B3" s="1" t="s">
        <v>91</v>
      </c>
      <c r="C3" s="1" t="s">
        <v>107</v>
      </c>
      <c r="D3" s="1" t="s">
        <v>108</v>
      </c>
      <c r="E3" s="1" t="s">
        <v>67</v>
      </c>
      <c r="F3" s="1" t="s">
        <v>91</v>
      </c>
      <c r="G3" s="1" t="s">
        <v>94</v>
      </c>
      <c r="H3" s="1" t="s">
        <v>95</v>
      </c>
      <c r="I3" s="1" t="s">
        <v>109</v>
      </c>
      <c r="J3" s="1" t="s">
        <v>97</v>
      </c>
      <c r="K3" s="1" t="s">
        <v>109</v>
      </c>
      <c r="L3" s="1" t="s">
        <v>109</v>
      </c>
      <c r="M3" s="1" t="s">
        <v>98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110</v>
      </c>
      <c r="S3" s="1" t="s">
        <v>103</v>
      </c>
      <c r="T3" s="1" t="s">
        <v>104</v>
      </c>
      <c r="U3" s="1" t="s">
        <v>105</v>
      </c>
      <c r="V3" s="1" t="s">
        <v>106</v>
      </c>
    </row>
    <row r="4" s="1" customFormat="1" spans="1:22">
      <c r="A4" s="3">
        <v>999221350170066</v>
      </c>
      <c r="B4" s="1" t="s">
        <v>91</v>
      </c>
      <c r="C4" s="1" t="s">
        <v>111</v>
      </c>
      <c r="D4" s="1" t="s">
        <v>112</v>
      </c>
      <c r="E4" s="1" t="s">
        <v>45</v>
      </c>
      <c r="F4" s="1" t="s">
        <v>91</v>
      </c>
      <c r="G4" s="1" t="s">
        <v>94</v>
      </c>
      <c r="H4" s="1" t="s">
        <v>95</v>
      </c>
      <c r="I4" s="1" t="s">
        <v>113</v>
      </c>
      <c r="J4" s="1" t="s">
        <v>97</v>
      </c>
      <c r="K4" s="1" t="s">
        <v>113</v>
      </c>
      <c r="L4" s="1" t="s">
        <v>113</v>
      </c>
      <c r="M4" s="1" t="s">
        <v>98</v>
      </c>
      <c r="N4" s="1" t="s">
        <v>98</v>
      </c>
      <c r="O4" s="1" t="s">
        <v>99</v>
      </c>
      <c r="P4" s="1" t="s">
        <v>100</v>
      </c>
      <c r="Q4" s="1" t="s">
        <v>101</v>
      </c>
      <c r="R4" s="1" t="s">
        <v>114</v>
      </c>
      <c r="S4" s="1" t="s">
        <v>103</v>
      </c>
      <c r="T4" s="1" t="s">
        <v>104</v>
      </c>
      <c r="U4" s="1" t="s">
        <v>105</v>
      </c>
      <c r="V4" s="1" t="s">
        <v>106</v>
      </c>
    </row>
    <row r="5" s="1" customFormat="1" spans="1:22">
      <c r="A5" s="3">
        <v>999221354601125</v>
      </c>
      <c r="B5" s="1" t="s">
        <v>91</v>
      </c>
      <c r="C5" s="1" t="s">
        <v>115</v>
      </c>
      <c r="D5" s="1" t="s">
        <v>116</v>
      </c>
      <c r="E5" s="1" t="s">
        <v>59</v>
      </c>
      <c r="F5" s="1" t="s">
        <v>91</v>
      </c>
      <c r="G5" s="1" t="s">
        <v>94</v>
      </c>
      <c r="H5" s="1" t="s">
        <v>95</v>
      </c>
      <c r="I5" s="1" t="s">
        <v>117</v>
      </c>
      <c r="J5" s="1" t="s">
        <v>97</v>
      </c>
      <c r="K5" s="1" t="s">
        <v>117</v>
      </c>
      <c r="L5" s="1" t="s">
        <v>117</v>
      </c>
      <c r="M5" s="1" t="s">
        <v>98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118</v>
      </c>
      <c r="S5" s="1" t="s">
        <v>103</v>
      </c>
      <c r="T5" s="1" t="s">
        <v>104</v>
      </c>
      <c r="U5" s="1" t="s">
        <v>105</v>
      </c>
      <c r="V5" s="1" t="s">
        <v>106</v>
      </c>
    </row>
    <row r="6" s="1" customFormat="1" spans="1:22">
      <c r="A6" s="3">
        <v>999221354435252</v>
      </c>
      <c r="B6" s="1" t="s">
        <v>91</v>
      </c>
      <c r="C6" s="1" t="s">
        <v>119</v>
      </c>
      <c r="D6" s="1" t="s">
        <v>120</v>
      </c>
      <c r="E6" s="1" t="s">
        <v>55</v>
      </c>
      <c r="F6" s="1" t="s">
        <v>91</v>
      </c>
      <c r="G6" s="1" t="s">
        <v>94</v>
      </c>
      <c r="H6" s="1" t="s">
        <v>95</v>
      </c>
      <c r="I6" s="1" t="s">
        <v>121</v>
      </c>
      <c r="J6" s="1" t="s">
        <v>97</v>
      </c>
      <c r="K6" s="1" t="s">
        <v>121</v>
      </c>
      <c r="L6" s="1" t="s">
        <v>121</v>
      </c>
      <c r="M6" s="1" t="s">
        <v>98</v>
      </c>
      <c r="N6" s="1" t="s">
        <v>98</v>
      </c>
      <c r="O6" s="1" t="s">
        <v>99</v>
      </c>
      <c r="P6" s="1" t="s">
        <v>100</v>
      </c>
      <c r="Q6" s="1" t="s">
        <v>101</v>
      </c>
      <c r="R6" s="1" t="s">
        <v>122</v>
      </c>
      <c r="S6" s="1" t="s">
        <v>103</v>
      </c>
      <c r="T6" s="1" t="s">
        <v>104</v>
      </c>
      <c r="U6" s="1" t="s">
        <v>105</v>
      </c>
      <c r="V6" s="1" t="s">
        <v>106</v>
      </c>
    </row>
    <row r="7" s="1" customFormat="1" spans="1:22">
      <c r="A7" s="3">
        <v>999221355189512</v>
      </c>
      <c r="B7" s="1" t="s">
        <v>91</v>
      </c>
      <c r="C7" s="1" t="s">
        <v>123</v>
      </c>
      <c r="D7" s="1" t="s">
        <v>124</v>
      </c>
      <c r="E7" s="1" t="s">
        <v>64</v>
      </c>
      <c r="F7" s="1" t="s">
        <v>91</v>
      </c>
      <c r="G7" s="1" t="s">
        <v>94</v>
      </c>
      <c r="H7" s="1" t="s">
        <v>95</v>
      </c>
      <c r="I7" s="1" t="s">
        <v>99</v>
      </c>
      <c r="J7" s="1" t="s">
        <v>97</v>
      </c>
      <c r="K7" s="1" t="s">
        <v>99</v>
      </c>
      <c r="L7" s="1" t="s">
        <v>99</v>
      </c>
      <c r="M7" s="1" t="s">
        <v>98</v>
      </c>
      <c r="N7" s="1" t="s">
        <v>98</v>
      </c>
      <c r="O7" s="1" t="s">
        <v>99</v>
      </c>
      <c r="P7" s="1" t="s">
        <v>100</v>
      </c>
      <c r="Q7" s="1" t="s">
        <v>101</v>
      </c>
      <c r="R7" s="1" t="s">
        <v>125</v>
      </c>
      <c r="S7" s="1" t="s">
        <v>103</v>
      </c>
      <c r="T7" s="1" t="s">
        <v>104</v>
      </c>
      <c r="U7" s="1" t="s">
        <v>105</v>
      </c>
      <c r="V7" s="1" t="s">
        <v>106</v>
      </c>
    </row>
    <row r="8" s="1" customFormat="1" spans="1:22">
      <c r="A8" s="3">
        <v>999221352125485</v>
      </c>
      <c r="B8" s="1" t="s">
        <v>91</v>
      </c>
      <c r="C8" s="1" t="s">
        <v>126</v>
      </c>
      <c r="D8" s="1" t="s">
        <v>127</v>
      </c>
      <c r="E8" s="1" t="s">
        <v>49</v>
      </c>
      <c r="F8" s="1" t="s">
        <v>91</v>
      </c>
      <c r="G8" s="1" t="s">
        <v>94</v>
      </c>
      <c r="H8" s="1" t="s">
        <v>95</v>
      </c>
      <c r="I8" s="1" t="s">
        <v>99</v>
      </c>
      <c r="J8" s="1" t="s">
        <v>97</v>
      </c>
      <c r="K8" s="1" t="s">
        <v>99</v>
      </c>
      <c r="L8" s="1" t="s">
        <v>99</v>
      </c>
      <c r="M8" s="1" t="s">
        <v>98</v>
      </c>
      <c r="N8" s="1" t="s">
        <v>98</v>
      </c>
      <c r="O8" s="1" t="s">
        <v>99</v>
      </c>
      <c r="P8" s="1" t="s">
        <v>100</v>
      </c>
      <c r="Q8" s="1" t="s">
        <v>101</v>
      </c>
      <c r="R8" s="1" t="s">
        <v>128</v>
      </c>
      <c r="S8" s="1" t="s">
        <v>103</v>
      </c>
      <c r="T8" s="1" t="s">
        <v>104</v>
      </c>
      <c r="U8" s="1" t="s">
        <v>105</v>
      </c>
      <c r="V8" s="1" t="s">
        <v>106</v>
      </c>
    </row>
    <row r="9" s="1" customFormat="1" spans="1:22">
      <c r="A9" s="3">
        <v>999221347806601</v>
      </c>
      <c r="B9" s="1" t="s">
        <v>129</v>
      </c>
      <c r="C9" s="1" t="s">
        <v>130</v>
      </c>
      <c r="D9" s="1" t="s">
        <v>131</v>
      </c>
      <c r="E9" s="1" t="s">
        <v>31</v>
      </c>
      <c r="F9" s="1" t="s">
        <v>91</v>
      </c>
      <c r="G9" s="1" t="s">
        <v>94</v>
      </c>
      <c r="H9" s="1" t="s">
        <v>95</v>
      </c>
      <c r="I9" s="1" t="s">
        <v>99</v>
      </c>
      <c r="J9" s="1" t="s">
        <v>97</v>
      </c>
      <c r="K9" s="1" t="s">
        <v>99</v>
      </c>
      <c r="L9" s="1" t="s">
        <v>99</v>
      </c>
      <c r="M9" s="1" t="s">
        <v>98</v>
      </c>
      <c r="N9" s="1" t="s">
        <v>98</v>
      </c>
      <c r="O9" s="1" t="s">
        <v>99</v>
      </c>
      <c r="P9" s="1" t="s">
        <v>100</v>
      </c>
      <c r="Q9" s="1" t="s">
        <v>101</v>
      </c>
      <c r="R9" s="1" t="s">
        <v>132</v>
      </c>
      <c r="S9" s="1" t="s">
        <v>103</v>
      </c>
      <c r="T9" s="1" t="s">
        <v>104</v>
      </c>
      <c r="U9" s="1" t="s">
        <v>105</v>
      </c>
      <c r="V9" s="1" t="s">
        <v>106</v>
      </c>
    </row>
    <row r="10" s="1" customFormat="1" spans="1:22">
      <c r="A10" s="3">
        <v>999221352425699</v>
      </c>
      <c r="B10" s="1" t="s">
        <v>91</v>
      </c>
      <c r="C10" s="1" t="s">
        <v>133</v>
      </c>
      <c r="D10" s="1" t="s">
        <v>134</v>
      </c>
      <c r="E10" s="1" t="s">
        <v>52</v>
      </c>
      <c r="F10" s="1" t="s">
        <v>91</v>
      </c>
      <c r="G10" s="1" t="s">
        <v>94</v>
      </c>
      <c r="H10" s="1" t="s">
        <v>95</v>
      </c>
      <c r="I10" s="1" t="s">
        <v>135</v>
      </c>
      <c r="J10" s="1" t="s">
        <v>97</v>
      </c>
      <c r="K10" s="1" t="s">
        <v>135</v>
      </c>
      <c r="L10" s="1" t="s">
        <v>135</v>
      </c>
      <c r="M10" s="1" t="s">
        <v>98</v>
      </c>
      <c r="N10" s="1" t="s">
        <v>98</v>
      </c>
      <c r="O10" s="1" t="s">
        <v>99</v>
      </c>
      <c r="P10" s="1" t="s">
        <v>100</v>
      </c>
      <c r="Q10" s="1" t="s">
        <v>101</v>
      </c>
      <c r="R10" s="1" t="s">
        <v>136</v>
      </c>
      <c r="S10" s="1" t="s">
        <v>103</v>
      </c>
      <c r="T10" s="1" t="s">
        <v>104</v>
      </c>
      <c r="U10" s="1" t="s">
        <v>105</v>
      </c>
      <c r="V10" s="1" t="s">
        <v>106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2022-10-10T01:29:48Z</dcterms:created>
  <dcterms:modified xsi:type="dcterms:W3CDTF">2022-10-10T01:39:51Z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CF70D3EA8DA54E5EAA06479A1A1762FB</vt:lpwstr>
  </property>
  <property fmtid="{D5CDD505-2E9C-101B-9397-08002B2CF9AE}" pid="3" name="KSOProductBuildVer">
    <vt:lpwstr>2052-11.1.0.12358</vt:lpwstr>
  </property>
</Properties>
</file>