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<sst xmlns="http://schemas.openxmlformats.org/spreadsheetml/2006/main" count="154" uniqueCount="92">
  <si>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</si>
  <si>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</si>
  <si>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</si>
  <si>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</si>
  <si>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</si>
  <si>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</si>
  <si>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</si>
  <si>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</si>
  <si>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</si>
  <si>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</si>
  <si>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</si>
  <si>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</si>
  <si>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</si>
  <si>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</si>
  <si>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</si>
  <si>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</si>
  <si>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</si>
  <si>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</si>
  <si>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</si>
  <si>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</si>
  <si>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</si>
  <si>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</si>
  <si>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</si>
  <si>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</si>
  <si>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</si>
  <si>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999221362309758	</t>
  </si>
  <si>
    <t>Ctrip</t>
  </si>
  <si>
    <t>正常</t>
  </si>
  <si>
    <t>[广州]宜尚酒店(广州嘉禾望岗地铁站店)(72839784)</t>
  </si>
  <si>
    <t>宜馨大床房&lt;双人入住&gt;&lt;内宾&gt;&lt;预付&gt;&lt;无早&gt;</t>
  </si>
  <si>
    <t>CNY</t>
  </si>
  <si>
    <t>黄理萍</t>
  </si>
  <si>
    <t>CA11323221012CNY</t>
  </si>
  <si>
    <t>未提现</t>
  </si>
  <si>
    <t>携程开票</t>
  </si>
  <si>
    <t xml:space="preserve">	</t>
  </si>
  <si>
    <t xml:space="preserve">999221365778941	</t>
  </si>
  <si>
    <t>[杭州]杭州萧山机场瓜沥亚朵酒店(65109286)</t>
  </si>
  <si>
    <t>高级大床房&lt;双人入住&gt;&lt;内宾&gt;&lt;预付&gt;&lt;单早&gt;</t>
  </si>
  <si>
    <t>华鑫</t>
  </si>
  <si>
    <t xml:space="preserve">999221368136484	</t>
  </si>
  <si>
    <t>[上林]城市便捷酒店(上林龙湖二店)(72816167)</t>
  </si>
  <si>
    <t>标准大床房&lt;双人入住&gt;&lt;内宾&gt;&lt;预付&gt;&lt;无早&gt;</t>
  </si>
  <si>
    <t>刘歆宏,侯畅</t>
  </si>
  <si>
    <t>，</t>
  </si>
  <si>
    <t>A221012094407481</t>
  </si>
  <si>
    <t>CNY / HKD 当前参考汇率: 1.094257273</t>
  </si>
  <si>
    <t>总计： 801.91 CNY/
877.5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</si>
  <si>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</si>
  <si>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</si>
  <si>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</si>
  <si>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</si>
  <si>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</si>
  <si>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</si>
  <si>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</si>
  <si>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</si>
  <si>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</si>
  <si>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</si>
  <si>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</si>
  <si>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</si>
  <si>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</si>
  <si>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</si>
  <si>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</si>
  <si>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</si>
  <si>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</si>
  <si>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</si>
  <si>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</si>
  <si>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2022-10-07</t>
  </si>
  <si>
    <t>2729944</t>
  </si>
  <si>
    <t>宜尚酒店(广州嘉禾望岗地铁站店)</t>
  </si>
  <si>
    <t>2022-10-08</t>
  </si>
  <si>
    <t>2022-10-09</t>
  </si>
  <si>
    <t>退房日月结</t>
  </si>
  <si>
    <t>229.60</t>
  </si>
  <si>
    <t>RMB</t>
  </si>
  <si>
    <t>0</t>
  </si>
  <si>
    <t>0.00</t>
  </si>
  <si>
    <t>携程汇智国内直连</t>
  </si>
  <si>
    <t>1861</t>
  </si>
  <si>
    <t>2022-10-07 22:29:52</t>
  </si>
  <si>
    <t>否</t>
  </si>
  <si>
    <t>汇智国际旅游发展有限公司</t>
  </si>
  <si>
    <t>直连</t>
  </si>
  <si>
    <t>中国</t>
  </si>
  <si>
    <t>2731174</t>
  </si>
  <si>
    <t>城市便捷酒店(上林龙湖二店)</t>
  </si>
  <si>
    <t>284.96</t>
  </si>
  <si>
    <t>2022-10-08 22:22:25</t>
  </si>
  <si>
    <t>2730807</t>
  </si>
  <si>
    <t>杭州萧山机场瓜沥亚朵酒店</t>
  </si>
  <si>
    <t>287.35</t>
  </si>
  <si>
    <t>2022-10-08 15:38:59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</si>
</sst>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361950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4489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44842</v>
      </c>
      <c r="G2" s="6">
        <v>44843</v>
      </c>
      <c r="H2" s="4">
        <v>1</v>
      </c>
      <c r="I2" s="4">
        <v>1</v>
      </c>
      <c r="J2" s="4">
        <v>1</v>
      </c>
      <c r="K2" s="4" t="s">
        <v>30</v>
      </c>
      <c r="L2" s="4">
        <v>229.6</v>
      </c>
      <c r="M2" s="4">
        <v>229.6</v>
      </c>
      <c r="N2" s="4" t="s">
        <v>31</v>
      </c>
      <c r="O2" s="4" t="s">
        <v>32</v>
      </c>
      <c r="P2" s="4" t="s">
        <v>33</v>
      </c>
      <c r="Q2" s="4">
        <v>0</v>
      </c>
      <c r="R2" s="7">
        <v>44841</v>
      </c>
      <c r="S2" s="6">
        <v>44846</v>
      </c>
      <c r="T2" s="4" t="s">
        <v>34</v>
      </c>
      <c r="U2" s="4">
        <v>229.6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44842</v>
      </c>
      <c r="G3" s="6">
        <v>44843</v>
      </c>
      <c r="H3" s="4">
        <v>1</v>
      </c>
      <c r="I3" s="4">
        <v>1</v>
      </c>
      <c r="J3" s="4">
        <v>1</v>
      </c>
      <c r="K3" s="4" t="s">
        <v>30</v>
      </c>
      <c r="L3" s="4">
        <v>287.35</v>
      </c>
      <c r="M3" s="4">
        <v>287.35</v>
      </c>
      <c r="N3" s="4" t="s">
        <v>39</v>
      </c>
      <c r="O3" s="4" t="s">
        <v>32</v>
      </c>
      <c r="P3" s="4" t="s">
        <v>33</v>
      </c>
      <c r="Q3" s="4">
        <v>0</v>
      </c>
      <c r="R3" s="7">
        <v>44842</v>
      </c>
      <c r="S3" s="6">
        <v>44846</v>
      </c>
      <c r="T3" s="4" t="s">
        <v>34</v>
      </c>
      <c r="U3" s="4">
        <v>287.35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44842</v>
      </c>
      <c r="G4" s="6">
        <v>44843</v>
      </c>
      <c r="H4" s="4">
        <v>2</v>
      </c>
      <c r="I4" s="4">
        <v>1</v>
      </c>
      <c r="J4" s="4">
        <v>2</v>
      </c>
      <c r="K4" s="4" t="s">
        <v>30</v>
      </c>
      <c r="L4" s="4">
        <v>284.96</v>
      </c>
      <c r="M4" s="4">
        <v>284.96</v>
      </c>
      <c r="N4" s="4" t="s">
        <v>43</v>
      </c>
      <c r="O4" s="4" t="s">
        <v>32</v>
      </c>
      <c r="P4" s="4" t="s">
        <v>33</v>
      </c>
      <c r="Q4" s="4">
        <v>0</v>
      </c>
      <c r="R4" s="7">
        <v>44842</v>
      </c>
      <c r="S4" s="6">
        <v>44846</v>
      </c>
      <c r="T4" s="4" t="s">
        <v>34</v>
      </c>
      <c r="U4" s="4">
        <v>284.96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999221362309758</v>
      </c>
      <c r="B2" s="6">
        <v>44842</v>
      </c>
      <c r="C2" s="6">
        <v>44843</v>
      </c>
      <c r="D2" s="4">
        <v>229.6</v>
      </c>
      <c r="E2" s="4" t="str">
        <f>VLOOKUP(A2,HOP!A:L,12,0)</f>
        <v>229.60</v>
      </c>
      <c r="F2" s="4" t="str">
        <f>VLOOKUP(A2,HOP!A:C,3,0)</f>
        <v>2729944</v>
      </c>
      <c r="G2" s="4">
        <f>D2-E2</f>
        <v>0</v>
      </c>
      <c r="H2" s="4" t="str">
        <f>$H$1&amp;F2</f>
        <v>，2729944</v>
      </c>
      <c r="I2" s="4" t="str">
        <f>VLOOKUP(A2,HOP!A:U,21,0)</f>
        <v>直连</v>
      </c>
    </row>
    <row r="3" s="4" customFormat="1" spans="1:9">
      <c r="A3" s="5">
        <v>999221365778941</v>
      </c>
      <c r="B3" s="6">
        <v>44842</v>
      </c>
      <c r="C3" s="6">
        <v>44843</v>
      </c>
      <c r="D3" s="4">
        <v>287.35</v>
      </c>
      <c r="E3" s="4" t="str">
        <f>VLOOKUP(A3,HOP!A:L,12,0)</f>
        <v>287.35</v>
      </c>
      <c r="F3" s="4" t="str">
        <f>VLOOKUP(A3,HOP!A:C,3,0)</f>
        <v>2730807</v>
      </c>
      <c r="G3" s="4">
        <f>D3-E3</f>
        <v>0</v>
      </c>
      <c r="H3" s="4" t="str">
        <f>$H$1&amp;F3</f>
        <v>，2730807</v>
      </c>
      <c r="I3" s="4" t="str">
        <f>VLOOKUP(A3,HOP!A:U,21,0)</f>
        <v>直连</v>
      </c>
    </row>
    <row r="4" s="4" customFormat="1" spans="1:9">
      <c r="A4" s="5">
        <v>999221368136484</v>
      </c>
      <c r="B4" s="6">
        <v>44842</v>
      </c>
      <c r="C4" s="6">
        <v>44843</v>
      </c>
      <c r="D4" s="4">
        <v>284.96</v>
      </c>
      <c r="E4" s="4" t="str">
        <f>VLOOKUP(A4,HOP!A:L,12,0)</f>
        <v>284.96</v>
      </c>
      <c r="F4" s="4" t="str">
        <f>VLOOKUP(A4,HOP!A:C,3,0)</f>
        <v>2731174</v>
      </c>
      <c r="G4" s="4">
        <f>D4-E4</f>
        <v>0</v>
      </c>
      <c r="H4" s="4" t="str">
        <f>$H$1&amp;F4</f>
        <v>，2731174</v>
      </c>
      <c r="I4" s="4" t="str">
        <f>VLOOKUP(A4,HOP!A:U,21,0)</f>
        <v>直连</v>
      </c>
    </row>
    <row r="6" spans="4:4">
      <c r="D6" s="4">
        <f>SUM(D2:D5)</f>
        <v>801.91</v>
      </c>
    </row>
    <row r="13" spans="1:1">
      <c r="A13" s="4" t="s">
        <v>45</v>
      </c>
    </row>
    <row r="14" spans="1:1">
      <c r="A14" s="4" t="s">
        <v>46</v>
      </c>
    </row>
    <row r="15" spans="1:1">
      <c r="A15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999221362309758</v>
      </c>
      <c r="B2" s="1" t="s">
        <v>67</v>
      </c>
      <c r="C2" s="1" t="s">
        <v>68</v>
      </c>
      <c r="D2" s="1" t="s">
        <v>69</v>
      </c>
      <c r="E2" s="1" t="s">
        <v>31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999221368136484</v>
      </c>
      <c r="B3" s="1" t="s">
        <v>70</v>
      </c>
      <c r="C3" s="1" t="s">
        <v>84</v>
      </c>
      <c r="D3" s="1" t="s">
        <v>85</v>
      </c>
      <c r="E3" s="1" t="s">
        <v>43</v>
      </c>
      <c r="F3" s="1" t="s">
        <v>70</v>
      </c>
      <c r="G3" s="1" t="s">
        <v>71</v>
      </c>
      <c r="H3" s="1" t="s">
        <v>72</v>
      </c>
      <c r="I3" s="1" t="s">
        <v>86</v>
      </c>
      <c r="J3" s="1" t="s">
        <v>74</v>
      </c>
      <c r="K3" s="1" t="s">
        <v>86</v>
      </c>
      <c r="L3" s="1" t="s">
        <v>86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87</v>
      </c>
      <c r="S3" s="1" t="s">
        <v>80</v>
      </c>
      <c r="T3" s="1" t="s">
        <v>81</v>
      </c>
      <c r="U3" s="1" t="s">
        <v>82</v>
      </c>
      <c r="V3" s="1" t="s">
        <v>83</v>
      </c>
    </row>
    <row r="4" s="1" customFormat="1" spans="1:22">
      <c r="A4" s="3">
        <v>999221365778941</v>
      </c>
      <c r="B4" s="1" t="s">
        <v>70</v>
      </c>
      <c r="C4" s="1" t="s">
        <v>88</v>
      </c>
      <c r="D4" s="1" t="s">
        <v>89</v>
      </c>
      <c r="E4" s="1" t="s">
        <v>39</v>
      </c>
      <c r="F4" s="1" t="s">
        <v>70</v>
      </c>
      <c r="G4" s="1" t="s">
        <v>71</v>
      </c>
      <c r="H4" s="1" t="s">
        <v>72</v>
      </c>
      <c r="I4" s="1" t="s">
        <v>90</v>
      </c>
      <c r="J4" s="1" t="s">
        <v>74</v>
      </c>
      <c r="K4" s="1" t="s">
        <v>90</v>
      </c>
      <c r="L4" s="1" t="s">
        <v>90</v>
      </c>
      <c r="M4" s="1" t="s">
        <v>75</v>
      </c>
      <c r="N4" s="1" t="s">
        <v>75</v>
      </c>
      <c r="O4" s="1" t="s">
        <v>76</v>
      </c>
      <c r="P4" s="1" t="s">
        <v>77</v>
      </c>
      <c r="Q4" s="1" t="s">
        <v>78</v>
      </c>
      <c r="R4" s="1" t="s">
        <v>91</v>
      </c>
      <c r="S4" s="1" t="s">
        <v>80</v>
      </c>
      <c r="T4" s="1" t="s">
        <v>81</v>
      </c>
      <c r="U4" s="1" t="s">
        <v>82</v>
      </c>
      <c r="V4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2022-10-12T01:38:17Z</dcterms:created>
  <dcterms:modified xsi:type="dcterms:W3CDTF">2022-10-12T01:42:54Z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832D0F1D7F6A47DD9B79AF0094E7BC6F</vt:lpwstr>
  </property>
  <property fmtid="{D5CDD505-2E9C-101B-9397-08002B2CF9AE}" pid="3" name="KSOProductBuildVer">
    <vt:lpwstr>2052-11.1.0.12358</vt:lpwstr>
  </property>
</Properties>
</file>