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<sst xmlns="http://schemas.openxmlformats.org/spreadsheetml/2006/main" count="386" uniqueCount="195">
  <si>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</si>
  <si>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</si>
  <si>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</si>
  <si>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</si>
  <si>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</si>
  <si>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</si>
  <si>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</si>
  <si>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</si>
  <si>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</si>
  <si>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</si>
  <si>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</si>
  <si>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</si>
  <si>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</si>
  <si>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</si>
  <si>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</si>
  <si>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</si>
  <si>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</si>
  <si>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</si>
  <si>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</si>
  <si>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</si>
  <si>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</si>
  <si>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</si>
  <si>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</si>
  <si>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</si>
  <si>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</si>
  <si>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18125767123	</t>
  </si>
  <si>
    <t>Ctrip</t>
  </si>
  <si>
    <t>正常</t>
  </si>
  <si>
    <t>[新加坡]新加坡巴耶利峇寰庭商旅酒店 (Staycation Approved)(SG Clean)(Aqueen Hotel Paya Lebar Singapore (Staycation Approved)(SG Clean))(37208176)</t>
  </si>
  <si>
    <t>高级房&lt;不退款&gt;&lt;2人入住&gt;</t>
  </si>
  <si>
    <t>USD</t>
  </si>
  <si>
    <t>Wilbert Sumagpang/John,Wilbert Sumagpang/John</t>
  </si>
  <si>
    <t>CA5326221012USD</t>
  </si>
  <si>
    <t>未提现</t>
  </si>
  <si>
    <t>携程开票</t>
  </si>
  <si>
    <t xml:space="preserve">	</t>
  </si>
  <si>
    <t xml:space="preserve">82497312-1	</t>
  </si>
  <si>
    <t xml:space="preserve">18543099115	</t>
  </si>
  <si>
    <t>[巴洛克]德禺海滩度假酒店(De Rhu Beach Resort)(39664763)</t>
  </si>
  <si>
    <t>高级双床房标准间&lt;不退款&gt;&lt;2人入住&gt;</t>
  </si>
  <si>
    <t>Daud/Siti,Daud/Siti</t>
  </si>
  <si>
    <t xml:space="preserve">18709798397	</t>
  </si>
  <si>
    <t>[多伦多]多伦多切尔西酒店(Chelsea Hotel Toronto)(47468385)</t>
  </si>
  <si>
    <t>切尔西大床房&lt;2人入住&gt;&lt;不退款&gt;</t>
  </si>
  <si>
    <t>Yang/Lihui,Sui/Tiansheng</t>
  </si>
  <si>
    <t xml:space="preserve">5347630	</t>
  </si>
  <si>
    <t xml:space="preserve">18920917005	</t>
  </si>
  <si>
    <t>[萨凡纳]环河街酒店(River Street Inn)(40123137)</t>
  </si>
  <si>
    <t>标准间1特大床（河景）&lt;2人入住&gt;&lt;不退款&gt;</t>
  </si>
  <si>
    <t>Thomas/Nick</t>
  </si>
  <si>
    <t xml:space="preserve">363674	</t>
  </si>
  <si>
    <t xml:space="preserve">18952667570	</t>
  </si>
  <si>
    <t>[关岛]关岛日航酒店(Hotel Nikko Guam)(37230685)</t>
  </si>
  <si>
    <t>双床房&lt;2人入住&gt;&lt;不退款&gt;</t>
  </si>
  <si>
    <t>Im/Jisoo</t>
  </si>
  <si>
    <t xml:space="preserve">Acknowledged	</t>
  </si>
  <si>
    <t xml:space="preserve">18953254754	</t>
  </si>
  <si>
    <t>[比萨]杜尔墨大酒店(Grand Hotel Duomo)(39041393)</t>
  </si>
  <si>
    <t>标准双人床房&lt;2人入住&gt;&lt;不退款&gt;</t>
  </si>
  <si>
    <t>Battista/Nicola</t>
  </si>
  <si>
    <t xml:space="preserve">21005918719	</t>
  </si>
  <si>
    <t>[肯辛顿-切尔西区]伦勃朗酒店(The Rembrandt)(37207737)</t>
  </si>
  <si>
    <t>行政客房, 1 张双人床&lt;2人入住&gt;&lt;不退款&gt;</t>
  </si>
  <si>
    <t>machielsen/glenn</t>
  </si>
  <si>
    <t xml:space="preserve">2691662	</t>
  </si>
  <si>
    <t xml:space="preserve">79755388	</t>
  </si>
  <si>
    <t xml:space="preserve">21125765509	</t>
  </si>
  <si>
    <t>[旧金山]旧金山斯坦福庭院酒店(Stanford Court San Francisco)(37197651)</t>
  </si>
  <si>
    <t>标准房（大床）&lt;2人入住&gt;&lt;不退款&gt;</t>
  </si>
  <si>
    <t>Popp III/Richard</t>
  </si>
  <si>
    <t xml:space="preserve">2704321	</t>
  </si>
  <si>
    <t xml:space="preserve">21181019863	</t>
  </si>
  <si>
    <t>[吉隆坡]吉隆坡宴宾雅酒店(Impiana KLCC Hotel)(37200629)</t>
  </si>
  <si>
    <t>高级双床高端房&lt;2人入住&gt;&lt;不退款&gt;&lt;早餐&gt;</t>
  </si>
  <si>
    <t>nadzeer/Mohd Nadzeer bin ilias</t>
  </si>
  <si>
    <t xml:space="preserve">2709609	</t>
  </si>
  <si>
    <t xml:space="preserve">7010933	</t>
  </si>
  <si>
    <t xml:space="preserve">21262333157	</t>
  </si>
  <si>
    <t>[伍德布里奇]波托马克米尔斯 - 伍德布里奇乡村旅馆&amp;套房(Country Inn &amp; Suites by Radisson, Potomac Mills Woodbridge, VA)(39667611)</t>
  </si>
  <si>
    <t>客房1张特大床&lt;2人入住&gt;&lt;不退款&gt;</t>
  </si>
  <si>
    <t>Eisler/Joel</t>
  </si>
  <si>
    <t xml:space="preserve">2720272	</t>
  </si>
  <si>
    <t xml:space="preserve">Y1N7TTT	</t>
  </si>
  <si>
    <t>，</t>
  </si>
  <si>
    <t>A221012100321481</t>
  </si>
  <si>
    <t>A221012100409481</t>
  </si>
  <si>
    <t>USD / HKD 当前参考汇率: 7.84982</t>
  </si>
  <si>
    <t xml:space="preserve">总计： 3779 USD/
29664.47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</si>
  <si>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</si>
  <si>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</si>
  <si>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</si>
  <si>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</si>
  <si>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</si>
  <si>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</si>
  <si>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</si>
  <si>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</si>
  <si>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</si>
  <si>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</si>
  <si>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</si>
  <si>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</si>
  <si>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</si>
  <si>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</si>
  <si>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</si>
  <si>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</si>
  <si>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</si>
  <si>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</si>
  <si>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</si>
  <si>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</si>
  <si>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2704321</t>
  </si>
  <si>
    <t>旧金山斯坦福庭院酒店</t>
  </si>
  <si>
    <t>Popp III Richard</t>
  </si>
  <si>
    <t>2022-10-05</t>
  </si>
  <si>
    <t>2022-10-09</t>
  </si>
  <si>
    <t>退房日周结</t>
  </si>
  <si>
    <t>6696.83</t>
  </si>
  <si>
    <t>944.00</t>
  </si>
  <si>
    <t>0</t>
  </si>
  <si>
    <t>0.00</t>
  </si>
  <si>
    <t>携程盛景国际直连</t>
  </si>
  <si>
    <t>01.010677</t>
  </si>
  <si>
    <t>2022-09-23 01:47:28</t>
  </si>
  <si>
    <t>否</t>
  </si>
  <si>
    <t>汇智国际旅游发展有限公司</t>
  </si>
  <si>
    <t>直连</t>
  </si>
  <si>
    <t>美国</t>
  </si>
  <si>
    <t>2022-10-02</t>
  </si>
  <si>
    <t>2720272</t>
  </si>
  <si>
    <t>波托马克米尔斯 - 伍德布里奇丽怡酒店</t>
  </si>
  <si>
    <t>Eisler Joel</t>
  </si>
  <si>
    <t>2022-10-08</t>
  </si>
  <si>
    <t>799.31</t>
  </si>
  <si>
    <t>112.00</t>
  </si>
  <si>
    <t>2022-10-02 02:49:18</t>
  </si>
  <si>
    <t>2022-08-11</t>
  </si>
  <si>
    <t>2651474</t>
  </si>
  <si>
    <t>多伦多切尔西酒店</t>
  </si>
  <si>
    <t>Yang Lihui,Sui Tiansheng</t>
  </si>
  <si>
    <t>2022-10-07</t>
  </si>
  <si>
    <t>2763.73</t>
  </si>
  <si>
    <t>410.00</t>
  </si>
  <si>
    <t>2022-08-11 11:25:39</t>
  </si>
  <si>
    <t>加拿大</t>
  </si>
  <si>
    <t>2022-06-15</t>
  </si>
  <si>
    <t>2591936</t>
  </si>
  <si>
    <t>新加坡巴耶利峇寰庭商旅酒店 (SG Clean)</t>
  </si>
  <si>
    <t>Wilbert Sumagpang John,Wilbert Sumagpang John</t>
  </si>
  <si>
    <t>2022-10-06</t>
  </si>
  <si>
    <t>1560.71</t>
  </si>
  <si>
    <t>231.00</t>
  </si>
  <si>
    <t>2022-06-15 21:04:06</t>
  </si>
  <si>
    <t>新加坡</t>
  </si>
  <si>
    <t>2022-07-28</t>
  </si>
  <si>
    <t>2635636</t>
  </si>
  <si>
    <t>关丹德禺海滩度假酒店</t>
  </si>
  <si>
    <t>Daud Siti,Daud Siti</t>
  </si>
  <si>
    <t>758.73</t>
  </si>
  <si>
    <t>2022-07-29 11:28:15</t>
  </si>
  <si>
    <t>马来西亚</t>
  </si>
  <si>
    <t>2022-09-26</t>
  </si>
  <si>
    <t>2709609</t>
  </si>
  <si>
    <t>吉隆坡宴宾雅酒店</t>
  </si>
  <si>
    <t>nadzeer Mohd Nadzeer bin ilias</t>
  </si>
  <si>
    <t>493.09</t>
  </si>
  <si>
    <t>69.00</t>
  </si>
  <si>
    <t>2022-09-26 13:31:37</t>
  </si>
  <si>
    <t>直采</t>
  </si>
  <si>
    <t>2022-09-12</t>
  </si>
  <si>
    <t>2688773</t>
  </si>
  <si>
    <t>杜尔墨大酒店</t>
  </si>
  <si>
    <t>Battista Nicola</t>
  </si>
  <si>
    <t>1444.41</t>
  </si>
  <si>
    <t>208.00</t>
  </si>
  <si>
    <t>2022-09-12 15:18:24</t>
  </si>
  <si>
    <t>意大利</t>
  </si>
  <si>
    <t>2688504</t>
  </si>
  <si>
    <t>关岛日航酒店</t>
  </si>
  <si>
    <t>Im Jisoo</t>
  </si>
  <si>
    <t>1180.53</t>
  </si>
  <si>
    <t>170.00</t>
  </si>
  <si>
    <t>2022-09-12 12:11:17</t>
  </si>
  <si>
    <t>2022-09-14</t>
  </si>
  <si>
    <t>2691662</t>
  </si>
  <si>
    <t>伦勃朗酒店</t>
  </si>
  <si>
    <t>machielsen glenn</t>
  </si>
  <si>
    <t>4169.69</t>
  </si>
  <si>
    <t>597.00</t>
  </si>
  <si>
    <t>2022-09-14 20:34:25</t>
  </si>
  <si>
    <t>英国</t>
  </si>
  <si>
    <t>2022-09-06</t>
  </si>
  <si>
    <t>2680391</t>
  </si>
  <si>
    <t>环河街酒店</t>
  </si>
  <si>
    <t>Thomas Nick</t>
  </si>
  <si>
    <t>6405.33</t>
  </si>
  <si>
    <t>926.00</t>
  </si>
  <si>
    <t>2022-09-06 01:04:19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</si>
</sst>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333375</xdr:colOff>
      <xdr:row>54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07732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44843</v>
      </c>
      <c r="H2" s="4">
        <v>1</v>
      </c>
      <c r="I2" s="4">
        <v>3</v>
      </c>
      <c r="J2" s="4">
        <v>3</v>
      </c>
      <c r="K2" s="4" t="s">
        <v>30</v>
      </c>
      <c r="L2" s="4">
        <v>231</v>
      </c>
      <c r="M2" s="4">
        <v>231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44846</v>
      </c>
      <c r="T2" s="4" t="s">
        <v>34</v>
      </c>
      <c r="U2" s="4">
        <v>231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44841</v>
      </c>
      <c r="G3" s="6">
        <v>44843</v>
      </c>
      <c r="H3" s="4">
        <v>1</v>
      </c>
      <c r="I3" s="4">
        <v>2</v>
      </c>
      <c r="J3" s="4">
        <v>2</v>
      </c>
      <c r="K3" s="4" t="s">
        <v>30</v>
      </c>
      <c r="L3" s="4">
        <v>112</v>
      </c>
      <c r="M3" s="4">
        <v>112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44770</v>
      </c>
      <c r="S3" s="6">
        <v>44846</v>
      </c>
      <c r="T3" s="4" t="s">
        <v>34</v>
      </c>
      <c r="U3" s="4">
        <v>112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44841</v>
      </c>
      <c r="G4" s="6">
        <v>44843</v>
      </c>
      <c r="H4" s="4">
        <v>1</v>
      </c>
      <c r="I4" s="4">
        <v>2</v>
      </c>
      <c r="J4" s="4">
        <v>2</v>
      </c>
      <c r="K4" s="4" t="s">
        <v>30</v>
      </c>
      <c r="L4" s="4">
        <v>410</v>
      </c>
      <c r="M4" s="4">
        <v>410</v>
      </c>
      <c r="N4" s="4" t="s">
        <v>44</v>
      </c>
      <c r="O4" s="4" t="s">
        <v>32</v>
      </c>
      <c r="P4" s="4" t="s">
        <v>33</v>
      </c>
      <c r="Q4" s="4">
        <v>0</v>
      </c>
      <c r="R4" s="7">
        <v>44784</v>
      </c>
      <c r="S4" s="6">
        <v>44846</v>
      </c>
      <c r="T4" s="4" t="s">
        <v>34</v>
      </c>
      <c r="U4" s="4">
        <v>410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44841</v>
      </c>
      <c r="G5" s="6">
        <v>44843</v>
      </c>
      <c r="H5" s="4">
        <v>1</v>
      </c>
      <c r="I5" s="4">
        <v>2</v>
      </c>
      <c r="J5" s="4">
        <v>2</v>
      </c>
      <c r="K5" s="4" t="s">
        <v>30</v>
      </c>
      <c r="L5" s="4">
        <v>926</v>
      </c>
      <c r="M5" s="4">
        <v>926</v>
      </c>
      <c r="N5" s="4" t="s">
        <v>49</v>
      </c>
      <c r="O5" s="4" t="s">
        <v>32</v>
      </c>
      <c r="P5" s="4" t="s">
        <v>33</v>
      </c>
      <c r="Q5" s="4">
        <v>0</v>
      </c>
      <c r="R5" s="7">
        <v>44810</v>
      </c>
      <c r="S5" s="6">
        <v>44846</v>
      </c>
      <c r="T5" s="4" t="s">
        <v>34</v>
      </c>
      <c r="U5" s="4">
        <v>926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44842</v>
      </c>
      <c r="G6" s="6">
        <v>44843</v>
      </c>
      <c r="H6" s="4">
        <v>1</v>
      </c>
      <c r="I6" s="4">
        <v>1</v>
      </c>
      <c r="J6" s="4">
        <v>1</v>
      </c>
      <c r="K6" s="4" t="s">
        <v>30</v>
      </c>
      <c r="L6" s="4">
        <v>170</v>
      </c>
      <c r="M6" s="4">
        <v>170</v>
      </c>
      <c r="N6" s="4" t="s">
        <v>54</v>
      </c>
      <c r="O6" s="4" t="s">
        <v>32</v>
      </c>
      <c r="P6" s="4" t="s">
        <v>33</v>
      </c>
      <c r="Q6" s="4">
        <v>0</v>
      </c>
      <c r="R6" s="7">
        <v>44816</v>
      </c>
      <c r="S6" s="6">
        <v>44846</v>
      </c>
      <c r="T6" s="4" t="s">
        <v>34</v>
      </c>
      <c r="U6" s="4">
        <v>170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44841</v>
      </c>
      <c r="G7" s="6">
        <v>44843</v>
      </c>
      <c r="H7" s="4">
        <v>1</v>
      </c>
      <c r="I7" s="4">
        <v>2</v>
      </c>
      <c r="J7" s="4">
        <v>2</v>
      </c>
      <c r="K7" s="4" t="s">
        <v>30</v>
      </c>
      <c r="L7" s="4">
        <v>208</v>
      </c>
      <c r="M7" s="4">
        <v>208</v>
      </c>
      <c r="N7" s="4" t="s">
        <v>59</v>
      </c>
      <c r="O7" s="4" t="s">
        <v>32</v>
      </c>
      <c r="P7" s="4" t="s">
        <v>33</v>
      </c>
      <c r="Q7" s="4">
        <v>0</v>
      </c>
      <c r="R7" s="7">
        <v>44816</v>
      </c>
      <c r="S7" s="6">
        <v>44846</v>
      </c>
      <c r="T7" s="4" t="s">
        <v>34</v>
      </c>
      <c r="U7" s="4">
        <v>208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44841</v>
      </c>
      <c r="G8" s="6">
        <v>44843</v>
      </c>
      <c r="H8" s="4">
        <v>1</v>
      </c>
      <c r="I8" s="4">
        <v>2</v>
      </c>
      <c r="J8" s="4">
        <v>2</v>
      </c>
      <c r="K8" s="4" t="s">
        <v>30</v>
      </c>
      <c r="L8" s="4">
        <v>597</v>
      </c>
      <c r="M8" s="4">
        <v>597</v>
      </c>
      <c r="N8" s="4" t="s">
        <v>63</v>
      </c>
      <c r="O8" s="4" t="s">
        <v>32</v>
      </c>
      <c r="P8" s="4" t="s">
        <v>33</v>
      </c>
      <c r="Q8" s="4">
        <v>0</v>
      </c>
      <c r="R8" s="7">
        <v>44818</v>
      </c>
      <c r="S8" s="6">
        <v>44846</v>
      </c>
      <c r="T8" s="4" t="s">
        <v>34</v>
      </c>
      <c r="U8" s="4">
        <v>597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44839</v>
      </c>
      <c r="G9" s="6">
        <v>44843</v>
      </c>
      <c r="H9" s="4">
        <v>1</v>
      </c>
      <c r="I9" s="4">
        <v>4</v>
      </c>
      <c r="J9" s="4">
        <v>4</v>
      </c>
      <c r="K9" s="4" t="s">
        <v>30</v>
      </c>
      <c r="L9" s="4">
        <v>944</v>
      </c>
      <c r="M9" s="4">
        <v>944</v>
      </c>
      <c r="N9" s="4" t="s">
        <v>69</v>
      </c>
      <c r="O9" s="4" t="s">
        <v>32</v>
      </c>
      <c r="P9" s="4" t="s">
        <v>33</v>
      </c>
      <c r="Q9" s="4">
        <v>0</v>
      </c>
      <c r="R9" s="7">
        <v>44827</v>
      </c>
      <c r="S9" s="6">
        <v>44846</v>
      </c>
      <c r="T9" s="4" t="s">
        <v>34</v>
      </c>
      <c r="U9" s="4">
        <v>944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44842</v>
      </c>
      <c r="G10" s="6">
        <v>44843</v>
      </c>
      <c r="H10" s="4">
        <v>1</v>
      </c>
      <c r="I10" s="4">
        <v>1</v>
      </c>
      <c r="J10" s="4">
        <v>1</v>
      </c>
      <c r="K10" s="4" t="s">
        <v>30</v>
      </c>
      <c r="L10" s="4">
        <v>69</v>
      </c>
      <c r="M10" s="4">
        <v>69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44846</v>
      </c>
      <c r="T10" s="4" t="s">
        <v>34</v>
      </c>
      <c r="U10" s="4">
        <v>69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44842</v>
      </c>
      <c r="G11" s="6">
        <v>44843</v>
      </c>
      <c r="H11" s="4">
        <v>1</v>
      </c>
      <c r="I11" s="4">
        <v>1</v>
      </c>
      <c r="J11" s="4">
        <v>1</v>
      </c>
      <c r="K11" s="4" t="s">
        <v>30</v>
      </c>
      <c r="L11" s="4">
        <v>112</v>
      </c>
      <c r="M11" s="4">
        <v>112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44836</v>
      </c>
      <c r="S11" s="6">
        <v>44846</v>
      </c>
      <c r="T11" s="4" t="s">
        <v>34</v>
      </c>
      <c r="U11" s="4">
        <v>112</v>
      </c>
      <c r="V11" s="4">
        <v>0</v>
      </c>
      <c r="W11" s="4">
        <v>0</v>
      </c>
      <c r="X11" s="4" t="s">
        <v>81</v>
      </c>
      <c r="Y11" s="4" t="s">
        <v>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18125767123</v>
      </c>
      <c r="B2" s="6">
        <v>44840</v>
      </c>
      <c r="C2" s="6">
        <v>44843</v>
      </c>
      <c r="D2" s="4">
        <v>231</v>
      </c>
      <c r="E2" s="4" t="str">
        <f>VLOOKUP(A2,HOP!A:L,12,0)</f>
        <v>231.00</v>
      </c>
      <c r="F2" s="4" t="str">
        <f>VLOOKUP(A2,HOP!A:C,3,0)</f>
        <v>2591936</v>
      </c>
      <c r="G2" s="4">
        <f>D2-E2</f>
        <v>0</v>
      </c>
      <c r="H2" s="4" t="str">
        <f>$H$1&amp;F2</f>
        <v>，2591936</v>
      </c>
      <c r="I2" s="4" t="str">
        <f>VLOOKUP(A2,HOP!A:U,21,0)</f>
        <v>直连</v>
      </c>
    </row>
    <row r="3" s="4" customFormat="1" spans="1:9">
      <c r="A3" s="5">
        <v>18543099115</v>
      </c>
      <c r="B3" s="6">
        <v>44841</v>
      </c>
      <c r="C3" s="6">
        <v>44843</v>
      </c>
      <c r="D3" s="4">
        <v>112</v>
      </c>
      <c r="E3" s="4" t="str">
        <f>VLOOKUP(A3,HOP!A:L,12,0)</f>
        <v>112.00</v>
      </c>
      <c r="F3" s="4" t="str">
        <f>VLOOKUP(A3,HOP!A:C,3,0)</f>
        <v>2635636</v>
      </c>
      <c r="G3" s="4">
        <f t="shared" ref="G3:G11" si="0">D3-E3</f>
        <v>0</v>
      </c>
      <c r="H3" s="4" t="str">
        <f t="shared" ref="H3:H11" si="1">$H$1&amp;F3</f>
        <v>，2635636</v>
      </c>
      <c r="I3" s="4" t="str">
        <f>VLOOKUP(A3,HOP!A:U,21,0)</f>
        <v>直连</v>
      </c>
    </row>
    <row r="4" s="4" customFormat="1" spans="1:9">
      <c r="A4" s="5">
        <v>18709798397</v>
      </c>
      <c r="B4" s="6">
        <v>44841</v>
      </c>
      <c r="C4" s="6">
        <v>44843</v>
      </c>
      <c r="D4" s="4">
        <v>410</v>
      </c>
      <c r="E4" s="4" t="str">
        <f>VLOOKUP(A4,HOP!A:L,12,0)</f>
        <v>410.00</v>
      </c>
      <c r="F4" s="4" t="str">
        <f>VLOOKUP(A4,HOP!A:C,3,0)</f>
        <v>2651474</v>
      </c>
      <c r="G4" s="4">
        <f t="shared" si="0"/>
        <v>0</v>
      </c>
      <c r="H4" s="4" t="str">
        <f t="shared" si="1"/>
        <v>，2651474</v>
      </c>
      <c r="I4" s="4" t="str">
        <f>VLOOKUP(A4,HOP!A:U,21,0)</f>
        <v>直连</v>
      </c>
    </row>
    <row r="5" s="4" customFormat="1" spans="1:9">
      <c r="A5" s="5">
        <v>18920917005</v>
      </c>
      <c r="B5" s="6">
        <v>44841</v>
      </c>
      <c r="C5" s="6">
        <v>44843</v>
      </c>
      <c r="D5" s="4">
        <v>926</v>
      </c>
      <c r="E5" s="4" t="str">
        <f>VLOOKUP(A5,HOP!A:L,12,0)</f>
        <v>926.00</v>
      </c>
      <c r="F5" s="4" t="str">
        <f>VLOOKUP(A5,HOP!A:C,3,0)</f>
        <v>2680391</v>
      </c>
      <c r="G5" s="4">
        <f t="shared" si="0"/>
        <v>0</v>
      </c>
      <c r="H5" s="4" t="str">
        <f t="shared" si="1"/>
        <v>，2680391</v>
      </c>
      <c r="I5" s="4" t="str">
        <f>VLOOKUP(A5,HOP!A:U,21,0)</f>
        <v>直连</v>
      </c>
    </row>
    <row r="6" s="4" customFormat="1" spans="1:9">
      <c r="A6" s="5">
        <v>18952667570</v>
      </c>
      <c r="B6" s="6">
        <v>44842</v>
      </c>
      <c r="C6" s="6">
        <v>44843</v>
      </c>
      <c r="D6" s="4">
        <v>170</v>
      </c>
      <c r="E6" s="4" t="str">
        <f>VLOOKUP(A6,HOP!A:L,12,0)</f>
        <v>170.00</v>
      </c>
      <c r="F6" s="4" t="str">
        <f>VLOOKUP(A6,HOP!A:C,3,0)</f>
        <v>2688504</v>
      </c>
      <c r="G6" s="4">
        <f t="shared" si="0"/>
        <v>0</v>
      </c>
      <c r="H6" s="4" t="str">
        <f t="shared" si="1"/>
        <v>，2688504</v>
      </c>
      <c r="I6" s="4" t="str">
        <f>VLOOKUP(A6,HOP!A:U,21,0)</f>
        <v>直连</v>
      </c>
    </row>
    <row r="7" s="4" customFormat="1" spans="1:9">
      <c r="A7" s="5">
        <v>18953254754</v>
      </c>
      <c r="B7" s="6">
        <v>44841</v>
      </c>
      <c r="C7" s="6">
        <v>44843</v>
      </c>
      <c r="D7" s="4">
        <v>208</v>
      </c>
      <c r="E7" s="4" t="str">
        <f>VLOOKUP(A7,HOP!A:L,12,0)</f>
        <v>208.00</v>
      </c>
      <c r="F7" s="4" t="str">
        <f>VLOOKUP(A7,HOP!A:C,3,0)</f>
        <v>2688773</v>
      </c>
      <c r="G7" s="4">
        <f t="shared" si="0"/>
        <v>0</v>
      </c>
      <c r="H7" s="4" t="str">
        <f t="shared" si="1"/>
        <v>，2688773</v>
      </c>
      <c r="I7" s="4" t="str">
        <f>VLOOKUP(A7,HOP!A:U,21,0)</f>
        <v>直连</v>
      </c>
    </row>
    <row r="8" s="4" customFormat="1" spans="1:9">
      <c r="A8" s="5">
        <v>21005918719</v>
      </c>
      <c r="B8" s="6">
        <v>44841</v>
      </c>
      <c r="C8" s="6">
        <v>44843</v>
      </c>
      <c r="D8" s="4">
        <v>597</v>
      </c>
      <c r="E8" s="4" t="str">
        <f>VLOOKUP(A8,HOP!A:L,12,0)</f>
        <v>597.00</v>
      </c>
      <c r="F8" s="4" t="str">
        <f>VLOOKUP(A8,HOP!A:C,3,0)</f>
        <v>2691662</v>
      </c>
      <c r="G8" s="4">
        <f t="shared" si="0"/>
        <v>0</v>
      </c>
      <c r="H8" s="4" t="str">
        <f t="shared" si="1"/>
        <v>，2691662</v>
      </c>
      <c r="I8" s="4" t="str">
        <f>VLOOKUP(A8,HOP!A:U,21,0)</f>
        <v>直连</v>
      </c>
    </row>
    <row r="9" s="4" customFormat="1" spans="1:9">
      <c r="A9" s="5">
        <v>21125765509</v>
      </c>
      <c r="B9" s="6">
        <v>44839</v>
      </c>
      <c r="C9" s="6">
        <v>44843</v>
      </c>
      <c r="D9" s="4">
        <v>944</v>
      </c>
      <c r="E9" s="4" t="str">
        <f>VLOOKUP(A9,HOP!A:L,12,0)</f>
        <v>944.00</v>
      </c>
      <c r="F9" s="4" t="str">
        <f>VLOOKUP(A9,HOP!A:C,3,0)</f>
        <v>2704321</v>
      </c>
      <c r="G9" s="4">
        <f t="shared" si="0"/>
        <v>0</v>
      </c>
      <c r="H9" s="4" t="str">
        <f t="shared" si="1"/>
        <v>，2704321</v>
      </c>
      <c r="I9" s="4" t="str">
        <f>VLOOKUP(A9,HOP!A:U,21,0)</f>
        <v>直连</v>
      </c>
    </row>
    <row r="10" s="4" customFormat="1" spans="1:9">
      <c r="A10" s="5">
        <v>21181019863</v>
      </c>
      <c r="B10" s="6">
        <v>44842</v>
      </c>
      <c r="C10" s="6">
        <v>44843</v>
      </c>
      <c r="D10" s="4">
        <v>69</v>
      </c>
      <c r="E10" s="4" t="str">
        <f>VLOOKUP(A10,HOP!A:L,12,0)</f>
        <v>69.00</v>
      </c>
      <c r="F10" s="4" t="str">
        <f>VLOOKUP(A10,HOP!A:C,3,0)</f>
        <v>2709609</v>
      </c>
      <c r="G10" s="4">
        <f t="shared" si="0"/>
        <v>0</v>
      </c>
      <c r="H10" s="4" t="str">
        <f t="shared" si="1"/>
        <v>，2709609</v>
      </c>
      <c r="I10" s="4" t="str">
        <f>VLOOKUP(A10,HOP!A:U,21,0)</f>
        <v>直采</v>
      </c>
    </row>
    <row r="11" s="4" customFormat="1" spans="1:9">
      <c r="A11" s="5">
        <v>21262333157</v>
      </c>
      <c r="B11" s="6">
        <v>44842</v>
      </c>
      <c r="C11" s="6">
        <v>44843</v>
      </c>
      <c r="D11" s="4">
        <v>112</v>
      </c>
      <c r="E11" s="4" t="str">
        <f>VLOOKUP(A11,HOP!A:L,12,0)</f>
        <v>112.00</v>
      </c>
      <c r="F11" s="4" t="str">
        <f>VLOOKUP(A11,HOP!A:C,3,0)</f>
        <v>2720272</v>
      </c>
      <c r="G11" s="4">
        <f t="shared" si="0"/>
        <v>0</v>
      </c>
      <c r="H11" s="4" t="str">
        <f t="shared" si="1"/>
        <v>，2720272</v>
      </c>
      <c r="I11" s="4" t="str">
        <f>VLOOKUP(A11,HOP!A:U,21,0)</f>
        <v>直连</v>
      </c>
    </row>
    <row r="13" spans="4:4">
      <c r="D13" s="4">
        <f>SUM(D2:D12)</f>
        <v>3779</v>
      </c>
    </row>
    <row r="16" spans="1:5">
      <c r="A16" s="4" t="s">
        <v>84</v>
      </c>
      <c r="D16" s="4">
        <v>69</v>
      </c>
      <c r="E16" s="4">
        <v>541.64</v>
      </c>
    </row>
    <row r="17" spans="1:5">
      <c r="A17" s="4" t="s">
        <v>85</v>
      </c>
      <c r="D17" s="4">
        <v>3710</v>
      </c>
      <c r="E17" s="4">
        <v>29122.83</v>
      </c>
    </row>
    <row r="18" spans="1:5">
      <c r="A18" s="4" t="s">
        <v>86</v>
      </c>
      <c r="D18" s="4">
        <f>SUM(D16:D17)</f>
        <v>3779</v>
      </c>
      <c r="E18" s="4">
        <f>SUM(E16:E17)</f>
        <v>29664.47</v>
      </c>
    </row>
    <row r="19" spans="1:1">
      <c r="A19" s="4" t="s">
        <v>87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21125765509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21262333157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112</v>
      </c>
      <c r="H3" s="1" t="s">
        <v>113</v>
      </c>
      <c r="I3" s="1" t="s">
        <v>130</v>
      </c>
      <c r="J3" s="1" t="s">
        <v>30</v>
      </c>
      <c r="K3" s="1" t="s">
        <v>131</v>
      </c>
      <c r="L3" s="1" t="s">
        <v>131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132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18709798397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137</v>
      </c>
      <c r="G4" s="1" t="s">
        <v>112</v>
      </c>
      <c r="H4" s="1" t="s">
        <v>113</v>
      </c>
      <c r="I4" s="1" t="s">
        <v>138</v>
      </c>
      <c r="J4" s="1" t="s">
        <v>30</v>
      </c>
      <c r="K4" s="1" t="s">
        <v>139</v>
      </c>
      <c r="L4" s="1" t="s">
        <v>139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140</v>
      </c>
      <c r="S4" s="1" t="s">
        <v>121</v>
      </c>
      <c r="T4" s="1" t="s">
        <v>122</v>
      </c>
      <c r="U4" s="1" t="s">
        <v>123</v>
      </c>
      <c r="V4" s="1" t="s">
        <v>141</v>
      </c>
    </row>
    <row r="5" s="1" customFormat="1" spans="1:22">
      <c r="A5" s="3">
        <v>18125767123</v>
      </c>
      <c r="B5" s="1" t="s">
        <v>142</v>
      </c>
      <c r="C5" s="1" t="s">
        <v>143</v>
      </c>
      <c r="D5" s="1" t="s">
        <v>144</v>
      </c>
      <c r="E5" s="1" t="s">
        <v>145</v>
      </c>
      <c r="F5" s="1" t="s">
        <v>146</v>
      </c>
      <c r="G5" s="1" t="s">
        <v>112</v>
      </c>
      <c r="H5" s="1" t="s">
        <v>113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149</v>
      </c>
      <c r="S5" s="1" t="s">
        <v>121</v>
      </c>
      <c r="T5" s="1" t="s">
        <v>122</v>
      </c>
      <c r="U5" s="1" t="s">
        <v>123</v>
      </c>
      <c r="V5" s="1" t="s">
        <v>150</v>
      </c>
    </row>
    <row r="6" s="1" customFormat="1" spans="1:22">
      <c r="A6" s="3">
        <v>18543099115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137</v>
      </c>
      <c r="G6" s="1" t="s">
        <v>112</v>
      </c>
      <c r="H6" s="1" t="s">
        <v>113</v>
      </c>
      <c r="I6" s="1" t="s">
        <v>155</v>
      </c>
      <c r="J6" s="1" t="s">
        <v>30</v>
      </c>
      <c r="K6" s="1" t="s">
        <v>131</v>
      </c>
      <c r="L6" s="1" t="s">
        <v>131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156</v>
      </c>
      <c r="S6" s="1" t="s">
        <v>121</v>
      </c>
      <c r="T6" s="1" t="s">
        <v>122</v>
      </c>
      <c r="U6" s="1" t="s">
        <v>123</v>
      </c>
      <c r="V6" s="1" t="s">
        <v>157</v>
      </c>
    </row>
    <row r="7" s="1" customFormat="1" spans="1:22">
      <c r="A7" s="3">
        <v>21181019863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129</v>
      </c>
      <c r="G7" s="1" t="s">
        <v>112</v>
      </c>
      <c r="H7" s="1" t="s">
        <v>113</v>
      </c>
      <c r="I7" s="1" t="s">
        <v>162</v>
      </c>
      <c r="J7" s="1" t="s">
        <v>30</v>
      </c>
      <c r="K7" s="1" t="s">
        <v>163</v>
      </c>
      <c r="L7" s="1" t="s">
        <v>163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164</v>
      </c>
      <c r="S7" s="1" t="s">
        <v>121</v>
      </c>
      <c r="T7" s="1" t="s">
        <v>122</v>
      </c>
      <c r="U7" s="1" t="s">
        <v>165</v>
      </c>
      <c r="V7" s="1" t="s">
        <v>157</v>
      </c>
    </row>
    <row r="8" s="1" customFormat="1" spans="1:22">
      <c r="A8" s="3">
        <v>18953254754</v>
      </c>
      <c r="B8" s="1" t="s">
        <v>166</v>
      </c>
      <c r="C8" s="1" t="s">
        <v>167</v>
      </c>
      <c r="D8" s="1" t="s">
        <v>168</v>
      </c>
      <c r="E8" s="1" t="s">
        <v>169</v>
      </c>
      <c r="F8" s="1" t="s">
        <v>137</v>
      </c>
      <c r="G8" s="1" t="s">
        <v>112</v>
      </c>
      <c r="H8" s="1" t="s">
        <v>113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172</v>
      </c>
      <c r="S8" s="1" t="s">
        <v>121</v>
      </c>
      <c r="T8" s="1" t="s">
        <v>122</v>
      </c>
      <c r="U8" s="1" t="s">
        <v>123</v>
      </c>
      <c r="V8" s="1" t="s">
        <v>173</v>
      </c>
    </row>
    <row r="9" s="1" customFormat="1" spans="1:22">
      <c r="A9" s="3">
        <v>18952667570</v>
      </c>
      <c r="B9" s="1" t="s">
        <v>166</v>
      </c>
      <c r="C9" s="1" t="s">
        <v>174</v>
      </c>
      <c r="D9" s="1" t="s">
        <v>175</v>
      </c>
      <c r="E9" s="1" t="s">
        <v>176</v>
      </c>
      <c r="F9" s="1" t="s">
        <v>129</v>
      </c>
      <c r="G9" s="1" t="s">
        <v>112</v>
      </c>
      <c r="H9" s="1" t="s">
        <v>113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179</v>
      </c>
      <c r="S9" s="1" t="s">
        <v>121</v>
      </c>
      <c r="T9" s="1" t="s">
        <v>122</v>
      </c>
      <c r="U9" s="1" t="s">
        <v>123</v>
      </c>
      <c r="V9" s="1" t="s">
        <v>124</v>
      </c>
    </row>
    <row r="10" s="1" customFormat="1" spans="1:22">
      <c r="A10" s="3">
        <v>21005918719</v>
      </c>
      <c r="B10" s="1" t="s">
        <v>180</v>
      </c>
      <c r="C10" s="1" t="s">
        <v>181</v>
      </c>
      <c r="D10" s="1" t="s">
        <v>182</v>
      </c>
      <c r="E10" s="1" t="s">
        <v>183</v>
      </c>
      <c r="F10" s="1" t="s">
        <v>137</v>
      </c>
      <c r="G10" s="1" t="s">
        <v>112</v>
      </c>
      <c r="H10" s="1" t="s">
        <v>113</v>
      </c>
      <c r="I10" s="1" t="s">
        <v>184</v>
      </c>
      <c r="J10" s="1" t="s">
        <v>30</v>
      </c>
      <c r="K10" s="1" t="s">
        <v>185</v>
      </c>
      <c r="L10" s="1" t="s">
        <v>185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186</v>
      </c>
      <c r="S10" s="1" t="s">
        <v>121</v>
      </c>
      <c r="T10" s="1" t="s">
        <v>122</v>
      </c>
      <c r="U10" s="1" t="s">
        <v>123</v>
      </c>
      <c r="V10" s="1" t="s">
        <v>187</v>
      </c>
    </row>
    <row r="11" s="1" customFormat="1" spans="1:22">
      <c r="A11" s="3">
        <v>18920917005</v>
      </c>
      <c r="B11" s="1" t="s">
        <v>188</v>
      </c>
      <c r="C11" s="1" t="s">
        <v>189</v>
      </c>
      <c r="D11" s="1" t="s">
        <v>190</v>
      </c>
      <c r="E11" s="1" t="s">
        <v>191</v>
      </c>
      <c r="F11" s="1" t="s">
        <v>137</v>
      </c>
      <c r="G11" s="1" t="s">
        <v>112</v>
      </c>
      <c r="H11" s="1" t="s">
        <v>113</v>
      </c>
      <c r="I11" s="1" t="s">
        <v>192</v>
      </c>
      <c r="J11" s="1" t="s">
        <v>30</v>
      </c>
      <c r="K11" s="1" t="s">
        <v>193</v>
      </c>
      <c r="L11" s="1" t="s">
        <v>193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194</v>
      </c>
      <c r="S11" s="1" t="s">
        <v>121</v>
      </c>
      <c r="T11" s="1" t="s">
        <v>122</v>
      </c>
      <c r="U11" s="1" t="s">
        <v>123</v>
      </c>
      <c r="V11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2022-10-12T01:56:48Z</dcterms:created>
  <dcterms:modified xsi:type="dcterms:W3CDTF">2022-10-12T02:04:00Z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0825B7FE9E4744C3A66205E639E8490C</vt:lpwstr>
  </property>
  <property fmtid="{D5CDD505-2E9C-101B-9397-08002B2CF9AE}" pid="3" name="KSOProductBuildVer">
    <vt:lpwstr>2052-11.1.0.12358</vt:lpwstr>
  </property>
</Properties>
</file>