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<sst xmlns="http://schemas.openxmlformats.org/spreadsheetml/2006/main" count="629" uniqueCount="225">
  <si>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</si>
  <si>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</si>
  <si>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</si>
  <si>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</si>
  <si>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</si>
  <si>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</si>
  <si>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</si>
  <si>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</si>
  <si>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</si>
  <si>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</si>
  <si>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</si>
  <si>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</si>
  <si>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</si>
  <si>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</si>
  <si>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</si>
  <si>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</si>
  <si>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</si>
  <si>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</si>
  <si>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</si>
  <si>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</si>
  <si>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</si>
  <si>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</si>
  <si>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</si>
  <si>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</si>
  <si>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</si>
  <si>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21088380069	</t>
  </si>
  <si>
    <t>Ctrip</t>
  </si>
  <si>
    <t>正常</t>
  </si>
  <si>
    <t>[洛杉矶]洛杉矶国际机场索内斯塔酒店(Sonesta Los Angeles Airport LAX)(93873477)</t>
  </si>
  <si>
    <t>豪华房(大床)&lt;至多8间&gt;&lt;2人入住&gt;</t>
  </si>
  <si>
    <t>CNY</t>
  </si>
  <si>
    <t>Shin/Ryan</t>
  </si>
  <si>
    <t>CA13744221013CNY</t>
  </si>
  <si>
    <t>未提现</t>
  </si>
  <si>
    <t>携程开票</t>
  </si>
  <si>
    <t xml:space="preserve">	</t>
  </si>
  <si>
    <t xml:space="preserve">31849SE296402	</t>
  </si>
  <si>
    <t xml:space="preserve">999221181066858	</t>
  </si>
  <si>
    <t>[亳州]格林豪泰智选酒店(亳州建安路火车站)(92481934)</t>
  </si>
  <si>
    <t>商务高级双床房&lt;至多8间&gt;&lt;2人入住&gt;</t>
  </si>
  <si>
    <t>王旭</t>
  </si>
  <si>
    <t xml:space="preserve">(GRT)79762095;	</t>
  </si>
  <si>
    <t xml:space="preserve">21190714924	</t>
  </si>
  <si>
    <t>[香港]香港北角M1酒店(M1 Hotel North Point)(80247084)</t>
  </si>
  <si>
    <t>豪华房&lt;至多8间&gt;&lt;2人入住&gt;</t>
  </si>
  <si>
    <t>LIN/QINGLIU</t>
  </si>
  <si>
    <t xml:space="preserve">21195846427	</t>
  </si>
  <si>
    <t>[文安]文安鲁能希尔顿酒店(89877971)</t>
  </si>
  <si>
    <t>无障碍双床房&lt;至多8间&gt;&lt;2人入住&gt;&lt;早餐&gt;</t>
  </si>
  <si>
    <t>罗志平</t>
  </si>
  <si>
    <t xml:space="preserve">3302916600	</t>
  </si>
  <si>
    <t xml:space="preserve">999221202679752	</t>
  </si>
  <si>
    <t>[江阴]尚客优酒店(江阴敔山湾店)(83901276)</t>
  </si>
  <si>
    <t>特惠大床房(无窗)&lt;至多8间&gt;&lt;2人入住&gt;</t>
  </si>
  <si>
    <t>顾康</t>
  </si>
  <si>
    <t xml:space="preserve">(THK)YD04693220927074029350;	</t>
  </si>
  <si>
    <t xml:space="preserve">999221202731057	</t>
  </si>
  <si>
    <t>许烨</t>
  </si>
  <si>
    <t xml:space="preserve">(THK)YD04693220927075246520;	</t>
  </si>
  <si>
    <t xml:space="preserve">999221203767804	</t>
  </si>
  <si>
    <t>[广元]格林豪泰(广元高铁站店)(92124348)</t>
  </si>
  <si>
    <t>双床房&lt;至多8间&gt;&lt;2人入住&gt;</t>
  </si>
  <si>
    <t>刘艳超</t>
  </si>
  <si>
    <t xml:space="preserve">(GRT)79791245;	</t>
  </si>
  <si>
    <t xml:space="preserve">21205013977	</t>
  </si>
  <si>
    <t>[台州]台州希尔顿酒店(83901083)</t>
  </si>
  <si>
    <t>豪华大床房&lt;至多8间&gt;&lt;2人入住&gt;&lt;早餐&gt;</t>
  </si>
  <si>
    <t>张乃文</t>
  </si>
  <si>
    <t xml:space="preserve">3296810513;301212032	</t>
  </si>
  <si>
    <t xml:space="preserve">999221206120681	</t>
  </si>
  <si>
    <t>[null](80245900)</t>
  </si>
  <si>
    <t xml:space="preserve">21206125777	</t>
  </si>
  <si>
    <t>[汕头]格林豪泰(汕头澄江路店)(76256476)</t>
  </si>
  <si>
    <t>商务双床房&lt;至多8间&gt;&lt;2人入住&gt;</t>
  </si>
  <si>
    <t>张宋德</t>
  </si>
  <si>
    <t xml:space="preserve">(GRT)79795909;	</t>
  </si>
  <si>
    <t xml:space="preserve">21206369927	</t>
  </si>
  <si>
    <t>[淮北]贝壳酒店(淮北相山惠黎路店)(80249737)</t>
  </si>
  <si>
    <t>商务大床房&lt;至多8间&gt;&lt;2人入住&gt;</t>
  </si>
  <si>
    <t>张钧城</t>
  </si>
  <si>
    <t xml:space="preserve">(GRT)79796426;	</t>
  </si>
  <si>
    <t xml:space="preserve">21207721563	</t>
  </si>
  <si>
    <t>[台北]台北西门町意舍(Amba Taipei Ximending)(80941396)</t>
  </si>
  <si>
    <t>双人房&lt;至多8间&gt;&lt;2人入住&gt;&lt;早餐&gt;</t>
  </si>
  <si>
    <t>HSIUNG/SHAOMIN</t>
  </si>
  <si>
    <t xml:space="preserve">55652SE064130	</t>
  </si>
  <si>
    <t xml:space="preserve">999221210414217	</t>
  </si>
  <si>
    <t>[邳州]格林豪泰(邳州新苏中心福州路店)(76550894)</t>
  </si>
  <si>
    <t>1.5米大床房&lt;2人入住&gt;</t>
  </si>
  <si>
    <t>冯仰国</t>
  </si>
  <si>
    <t xml:space="preserve">(GRT)79803929;	</t>
  </si>
  <si>
    <t xml:space="preserve">999221210584378	</t>
  </si>
  <si>
    <t>[广州]广州宾馆(93872138)</t>
  </si>
  <si>
    <t>花城活力双床房&lt;至多8间&gt;&lt;2人入住&gt;</t>
  </si>
  <si>
    <t>陈成伟</t>
  </si>
  <si>
    <t>取消</t>
  </si>
  <si>
    <t xml:space="preserve">999221211048325	</t>
  </si>
  <si>
    <t>[安庆]格林豪泰智选酒店(安庆高铁站店)(93875470)</t>
  </si>
  <si>
    <t>复式房&lt;至多8间&gt;&lt;2人入住&gt;</t>
  </si>
  <si>
    <t>刘善发</t>
  </si>
  <si>
    <t xml:space="preserve">(GRT)79805523;	</t>
  </si>
  <si>
    <t xml:space="preserve">21212405726	</t>
  </si>
  <si>
    <t>[象州]尚客优酒店(象州石龙店)(92484233)</t>
  </si>
  <si>
    <t>特惠房(无窗)&lt;至多8间&gt;&lt;2人入住&gt;</t>
  </si>
  <si>
    <t>李瑞金</t>
  </si>
  <si>
    <t xml:space="preserve">(THK)YD04364220927192527746;	</t>
  </si>
  <si>
    <t xml:space="preserve">21217988043	</t>
  </si>
  <si>
    <t>Sanchez/Arturo</t>
  </si>
  <si>
    <t xml:space="preserve">31849SE300151	</t>
  </si>
  <si>
    <t xml:space="preserve">18905718787	</t>
  </si>
  <si>
    <t>调整</t>
  </si>
  <si>
    <t>[广州]广州珀丽酒店(76255406)</t>
  </si>
  <si>
    <t>豪华套房&lt;至多8间&gt;&lt;2人入住&gt;&lt;早餐&gt;</t>
  </si>
  <si>
    <t>何永明</t>
  </si>
  <si>
    <t xml:space="preserve">999221088176549	</t>
  </si>
  <si>
    <t>赔款</t>
  </si>
  <si>
    <t>[黄山]黄山天都国际饭店(60184180)</t>
  </si>
  <si>
    <t>高级大床房&lt;至多8间&gt;&lt;2人入住&gt;&lt;早餐&gt;</t>
  </si>
  <si>
    <t>柴威</t>
  </si>
  <si>
    <t>，</t>
  </si>
  <si>
    <t>本期收回5.89元</t>
  </si>
  <si>
    <t>本期扣款79元</t>
  </si>
  <si>
    <t>A221013095055481</t>
  </si>
  <si>
    <t>总计：10119.89元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</si>
  <si>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</si>
  <si>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</si>
  <si>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</si>
  <si>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</si>
  <si>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</si>
  <si>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</si>
  <si>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</si>
  <si>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</si>
  <si>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</si>
  <si>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</si>
  <si>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</si>
  <si>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</si>
  <si>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</si>
  <si>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</si>
  <si>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</si>
  <si>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</si>
  <si>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</si>
  <si>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</si>
  <si>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</si>
  <si>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2022-09-27</t>
  </si>
  <si>
    <t>2711302</t>
  </si>
  <si>
    <t>尚客优酒店(江阴敔山湾店)</t>
  </si>
  <si>
    <t>2022-09-28</t>
  </si>
  <si>
    <t>退房日月结</t>
  </si>
  <si>
    <t>140.00</t>
  </si>
  <si>
    <t>RMB</t>
  </si>
  <si>
    <t>0</t>
  </si>
  <si>
    <t>0.00</t>
  </si>
  <si>
    <t>携程汇登国内直连</t>
  </si>
  <si>
    <t>01.011264</t>
  </si>
  <si>
    <t>2022-09-27 07:40:35</t>
  </si>
  <si>
    <t>否</t>
  </si>
  <si>
    <t>广州汇登信息科技有限公司</t>
  </si>
  <si>
    <t>直连</t>
  </si>
  <si>
    <t>中国</t>
  </si>
  <si>
    <t>2711404</t>
  </si>
  <si>
    <t>格林豪泰(广元高铁站店)</t>
  </si>
  <si>
    <t>127.00</t>
  </si>
  <si>
    <t>2022-09-27 09:31:14</t>
  </si>
  <si>
    <t>2712382</t>
  </si>
  <si>
    <t>尚客优酒店(象州石龙店)</t>
  </si>
  <si>
    <t>113.00</t>
  </si>
  <si>
    <t>2022-09-27 19:25:33</t>
  </si>
  <si>
    <t>2711574</t>
  </si>
  <si>
    <t>台州希尔顿酒店</t>
  </si>
  <si>
    <t>987.00</t>
  </si>
  <si>
    <t>2022-09-27 11:18:19</t>
  </si>
  <si>
    <t>2711743</t>
  </si>
  <si>
    <t>贝壳酒店(淮北相山惠黎路店)</t>
  </si>
  <si>
    <t>100.00</t>
  </si>
  <si>
    <t>2022-09-27 12:49:54</t>
  </si>
  <si>
    <t>2712156</t>
  </si>
  <si>
    <t>格林豪泰(邳州新苏中心福州路店)</t>
  </si>
  <si>
    <t>118.00</t>
  </si>
  <si>
    <t>2022-09-27 17:13:39</t>
  </si>
  <si>
    <t>2711309</t>
  </si>
  <si>
    <t>2022-09-27 07:52:49</t>
  </si>
  <si>
    <t>2022-09-26</t>
  </si>
  <si>
    <t>2709626</t>
  </si>
  <si>
    <t>格林豪泰智选酒店(亳州建安路火车站)</t>
  </si>
  <si>
    <t>134.00</t>
  </si>
  <si>
    <t>2022-09-26 08:16:03</t>
  </si>
  <si>
    <t>2710095</t>
  </si>
  <si>
    <t>香港北角M1酒店</t>
  </si>
  <si>
    <t>LIN QINGLIU</t>
  </si>
  <si>
    <t>395.00</t>
  </si>
  <si>
    <t>2022-09-26 14:16:15</t>
  </si>
  <si>
    <t>2022-09-20</t>
  </si>
  <si>
    <t>2699633</t>
  </si>
  <si>
    <t>洛杉矶国际机场索内斯塔酒店</t>
  </si>
  <si>
    <t>Shin Ryan</t>
  </si>
  <si>
    <t>2022-09-23</t>
  </si>
  <si>
    <t>5046.00</t>
  </si>
  <si>
    <t>2022-09-20 01:17:38</t>
  </si>
  <si>
    <t>美国</t>
  </si>
  <si>
    <t>2711867</t>
  </si>
  <si>
    <t>台北西门町意舍</t>
  </si>
  <si>
    <t>HSIUNG SHAOMIN</t>
  </si>
  <si>
    <t>452.00</t>
  </si>
  <si>
    <t>2022-09-27 14:22:44</t>
  </si>
  <si>
    <t>2712238</t>
  </si>
  <si>
    <t>格林豪泰智选酒店(安庆高铁站店)</t>
  </si>
  <si>
    <t>148.00</t>
  </si>
  <si>
    <t>2022-09-27 17:55:41</t>
  </si>
  <si>
    <t>2713068</t>
  </si>
  <si>
    <t>Sanchez Arturo</t>
  </si>
  <si>
    <t>1147.00</t>
  </si>
  <si>
    <t>2022-09-28 06:14:03</t>
  </si>
  <si>
    <t>2711715</t>
  </si>
  <si>
    <t>格林豪泰(汕头澄江路店)</t>
  </si>
  <si>
    <t>221.00</t>
  </si>
  <si>
    <t>2022-09-27 12:32:58</t>
  </si>
  <si>
    <t>2711714</t>
  </si>
  <si>
    <t>尚客优连锁酒店(梁山汽车站店)</t>
  </si>
  <si>
    <t>刘新权</t>
  </si>
  <si>
    <t>96.00</t>
  </si>
  <si>
    <t>2022-09-27 12:32:37</t>
  </si>
  <si>
    <t>2710468</t>
  </si>
  <si>
    <t>文安鲁能希尔顿酒店</t>
  </si>
  <si>
    <t>835.00</t>
  </si>
  <si>
    <t>2022-09-26 18:29:37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</si>
</sst>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C39" sqref="C39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44832</v>
      </c>
      <c r="H2" s="4">
        <v>1</v>
      </c>
      <c r="I2" s="4">
        <v>5</v>
      </c>
      <c r="J2" s="4">
        <v>5</v>
      </c>
      <c r="K2" s="4" t="s">
        <v>30</v>
      </c>
      <c r="L2" s="4">
        <v>5046</v>
      </c>
      <c r="M2" s="4">
        <v>5046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44824</v>
      </c>
      <c r="S2" s="6">
        <v>44847</v>
      </c>
      <c r="T2" s="4" t="s">
        <v>34</v>
      </c>
      <c r="U2" s="4">
        <v>5046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44831</v>
      </c>
      <c r="G3" s="6">
        <v>44832</v>
      </c>
      <c r="H3" s="4">
        <v>1</v>
      </c>
      <c r="I3" s="4">
        <v>1</v>
      </c>
      <c r="J3" s="4">
        <v>1</v>
      </c>
      <c r="K3" s="4" t="s">
        <v>30</v>
      </c>
      <c r="L3" s="4">
        <v>134</v>
      </c>
      <c r="M3" s="4">
        <v>134</v>
      </c>
      <c r="N3" s="4" t="s">
        <v>40</v>
      </c>
      <c r="O3" s="4" t="s">
        <v>32</v>
      </c>
      <c r="P3" s="4" t="s">
        <v>33</v>
      </c>
      <c r="Q3" s="4">
        <v>0</v>
      </c>
      <c r="R3" s="7">
        <v>44830</v>
      </c>
      <c r="S3" s="6">
        <v>44847</v>
      </c>
      <c r="T3" s="4" t="s">
        <v>34</v>
      </c>
      <c r="U3" s="4">
        <v>134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44831</v>
      </c>
      <c r="G4" s="6">
        <v>44832</v>
      </c>
      <c r="H4" s="4">
        <v>1</v>
      </c>
      <c r="I4" s="4">
        <v>1</v>
      </c>
      <c r="J4" s="4">
        <v>1</v>
      </c>
      <c r="K4" s="4" t="s">
        <v>30</v>
      </c>
      <c r="L4" s="4">
        <v>395</v>
      </c>
      <c r="M4" s="4">
        <v>395</v>
      </c>
      <c r="N4" s="4" t="s">
        <v>45</v>
      </c>
      <c r="O4" s="4" t="s">
        <v>32</v>
      </c>
      <c r="P4" s="4" t="s">
        <v>33</v>
      </c>
      <c r="Q4" s="4">
        <v>0</v>
      </c>
      <c r="R4" s="7">
        <v>44830</v>
      </c>
      <c r="S4" s="6">
        <v>44847</v>
      </c>
      <c r="T4" s="4" t="s">
        <v>34</v>
      </c>
      <c r="U4" s="4">
        <v>395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44831</v>
      </c>
      <c r="G5" s="6">
        <v>44832</v>
      </c>
      <c r="H5" s="4">
        <v>1</v>
      </c>
      <c r="I5" s="4">
        <v>1</v>
      </c>
      <c r="J5" s="4">
        <v>1</v>
      </c>
      <c r="K5" s="4" t="s">
        <v>30</v>
      </c>
      <c r="L5" s="4">
        <v>835</v>
      </c>
      <c r="M5" s="4">
        <v>835</v>
      </c>
      <c r="N5" s="4" t="s">
        <v>49</v>
      </c>
      <c r="O5" s="4" t="s">
        <v>32</v>
      </c>
      <c r="P5" s="4" t="s">
        <v>33</v>
      </c>
      <c r="Q5" s="4">
        <v>0</v>
      </c>
      <c r="R5" s="7">
        <v>44830</v>
      </c>
      <c r="S5" s="6">
        <v>44847</v>
      </c>
      <c r="T5" s="4" t="s">
        <v>34</v>
      </c>
      <c r="U5" s="4">
        <v>835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44831</v>
      </c>
      <c r="G6" s="6">
        <v>44832</v>
      </c>
      <c r="H6" s="4">
        <v>1</v>
      </c>
      <c r="I6" s="4">
        <v>1</v>
      </c>
      <c r="J6" s="4">
        <v>1</v>
      </c>
      <c r="K6" s="4" t="s">
        <v>30</v>
      </c>
      <c r="L6" s="4">
        <v>140</v>
      </c>
      <c r="M6" s="4">
        <v>140</v>
      </c>
      <c r="N6" s="4" t="s">
        <v>54</v>
      </c>
      <c r="O6" s="4" t="s">
        <v>32</v>
      </c>
      <c r="P6" s="4" t="s">
        <v>33</v>
      </c>
      <c r="Q6" s="4">
        <v>0</v>
      </c>
      <c r="R6" s="7">
        <v>44831</v>
      </c>
      <c r="S6" s="6">
        <v>44847</v>
      </c>
      <c r="T6" s="4" t="s">
        <v>34</v>
      </c>
      <c r="U6" s="4">
        <v>140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44831</v>
      </c>
      <c r="G7" s="6">
        <v>44832</v>
      </c>
      <c r="H7" s="4">
        <v>1</v>
      </c>
      <c r="I7" s="4">
        <v>1</v>
      </c>
      <c r="J7" s="4">
        <v>1</v>
      </c>
      <c r="K7" s="4" t="s">
        <v>30</v>
      </c>
      <c r="L7" s="4">
        <v>140</v>
      </c>
      <c r="M7" s="4">
        <v>140</v>
      </c>
      <c r="N7" s="4" t="s">
        <v>57</v>
      </c>
      <c r="O7" s="4" t="s">
        <v>32</v>
      </c>
      <c r="P7" s="4" t="s">
        <v>33</v>
      </c>
      <c r="Q7" s="4">
        <v>0</v>
      </c>
      <c r="R7" s="7">
        <v>44831</v>
      </c>
      <c r="S7" s="6">
        <v>44847</v>
      </c>
      <c r="T7" s="4" t="s">
        <v>34</v>
      </c>
      <c r="U7" s="4">
        <v>140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44831</v>
      </c>
      <c r="G8" s="6">
        <v>44832</v>
      </c>
      <c r="H8" s="4">
        <v>1</v>
      </c>
      <c r="I8" s="4">
        <v>1</v>
      </c>
      <c r="J8" s="4">
        <v>1</v>
      </c>
      <c r="K8" s="4" t="s">
        <v>30</v>
      </c>
      <c r="L8" s="4">
        <v>127</v>
      </c>
      <c r="M8" s="4">
        <v>127</v>
      </c>
      <c r="N8" s="4" t="s">
        <v>62</v>
      </c>
      <c r="O8" s="4" t="s">
        <v>32</v>
      </c>
      <c r="P8" s="4" t="s">
        <v>33</v>
      </c>
      <c r="Q8" s="4">
        <v>0</v>
      </c>
      <c r="R8" s="7">
        <v>44831</v>
      </c>
      <c r="S8" s="6">
        <v>44847</v>
      </c>
      <c r="T8" s="4" t="s">
        <v>34</v>
      </c>
      <c r="U8" s="4">
        <v>127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44831</v>
      </c>
      <c r="G9" s="6">
        <v>44832</v>
      </c>
      <c r="H9" s="4">
        <v>1</v>
      </c>
      <c r="I9" s="4">
        <v>1</v>
      </c>
      <c r="J9" s="4">
        <v>1</v>
      </c>
      <c r="K9" s="4" t="s">
        <v>30</v>
      </c>
      <c r="L9" s="4">
        <v>987</v>
      </c>
      <c r="M9" s="4">
        <v>987</v>
      </c>
      <c r="N9" s="4" t="s">
        <v>67</v>
      </c>
      <c r="O9" s="4" t="s">
        <v>32</v>
      </c>
      <c r="P9" s="4" t="s">
        <v>33</v>
      </c>
      <c r="Q9" s="4">
        <v>0</v>
      </c>
      <c r="R9" s="7">
        <v>44831</v>
      </c>
      <c r="S9" s="6">
        <v>44847</v>
      </c>
      <c r="T9" s="4" t="s">
        <v>34</v>
      </c>
      <c r="U9" s="4">
        <v>987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/>
      <c r="F10" s="6">
        <v>44831</v>
      </c>
      <c r="G10" s="6">
        <v>44832</v>
      </c>
      <c r="H10" s="4">
        <v>0</v>
      </c>
      <c r="I10" s="4">
        <v>1</v>
      </c>
      <c r="J10" s="4">
        <v>0</v>
      </c>
      <c r="K10" s="4" t="s">
        <v>30</v>
      </c>
      <c r="L10" s="4">
        <v>96</v>
      </c>
      <c r="M10" s="4">
        <v>96</v>
      </c>
      <c r="N10" s="4"/>
      <c r="O10" s="4" t="s">
        <v>32</v>
      </c>
      <c r="P10" s="4" t="s">
        <v>33</v>
      </c>
      <c r="Q10" s="4">
        <v>0</v>
      </c>
      <c r="R10" s="7">
        <v>44831</v>
      </c>
      <c r="S10" s="6">
        <v>44847</v>
      </c>
      <c r="T10" s="4" t="s">
        <v>34</v>
      </c>
      <c r="U10" s="4">
        <v>96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44831</v>
      </c>
      <c r="G11" s="6">
        <v>44832</v>
      </c>
      <c r="H11" s="4">
        <v>1</v>
      </c>
      <c r="I11" s="4">
        <v>1</v>
      </c>
      <c r="J11" s="4">
        <v>1</v>
      </c>
      <c r="K11" s="4" t="s">
        <v>30</v>
      </c>
      <c r="L11" s="4">
        <v>221</v>
      </c>
      <c r="M11" s="4">
        <v>221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44831</v>
      </c>
      <c r="S11" s="6">
        <v>44847</v>
      </c>
      <c r="T11" s="4" t="s">
        <v>34</v>
      </c>
      <c r="U11" s="4">
        <v>221</v>
      </c>
      <c r="V11" s="4">
        <v>0</v>
      </c>
      <c r="W11" s="4">
        <v>0</v>
      </c>
      <c r="X11" s="4" t="s">
        <v>35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44831</v>
      </c>
      <c r="G12" s="6">
        <v>44832</v>
      </c>
      <c r="H12" s="4">
        <v>1</v>
      </c>
      <c r="I12" s="4">
        <v>1</v>
      </c>
      <c r="J12" s="4">
        <v>1</v>
      </c>
      <c r="K12" s="4" t="s">
        <v>30</v>
      </c>
      <c r="L12" s="4">
        <v>100</v>
      </c>
      <c r="M12" s="4">
        <v>100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44831</v>
      </c>
      <c r="S12" s="6">
        <v>44847</v>
      </c>
      <c r="T12" s="4" t="s">
        <v>34</v>
      </c>
      <c r="U12" s="4">
        <v>100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44831</v>
      </c>
      <c r="G13" s="6">
        <v>44832</v>
      </c>
      <c r="H13" s="4">
        <v>1</v>
      </c>
      <c r="I13" s="4">
        <v>1</v>
      </c>
      <c r="J13" s="4">
        <v>1</v>
      </c>
      <c r="K13" s="4" t="s">
        <v>30</v>
      </c>
      <c r="L13" s="4">
        <v>452</v>
      </c>
      <c r="M13" s="4">
        <v>452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44831</v>
      </c>
      <c r="S13" s="6">
        <v>44847</v>
      </c>
      <c r="T13" s="4" t="s">
        <v>34</v>
      </c>
      <c r="U13" s="4">
        <v>452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44831</v>
      </c>
      <c r="G14" s="6">
        <v>44832</v>
      </c>
      <c r="H14" s="4">
        <v>1</v>
      </c>
      <c r="I14" s="4">
        <v>1</v>
      </c>
      <c r="J14" s="4">
        <v>1</v>
      </c>
      <c r="K14" s="4" t="s">
        <v>30</v>
      </c>
      <c r="L14" s="4">
        <v>118</v>
      </c>
      <c r="M14" s="4">
        <v>118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44831</v>
      </c>
      <c r="S14" s="6">
        <v>44847</v>
      </c>
      <c r="T14" s="4" t="s">
        <v>34</v>
      </c>
      <c r="U14" s="4">
        <v>118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44831</v>
      </c>
      <c r="G15" s="6">
        <v>44832</v>
      </c>
      <c r="H15" s="4">
        <v>1</v>
      </c>
      <c r="I15" s="4">
        <v>1</v>
      </c>
      <c r="J15" s="4">
        <v>1</v>
      </c>
      <c r="K15" s="4" t="s">
        <v>30</v>
      </c>
      <c r="L15" s="4">
        <v>389</v>
      </c>
      <c r="M15" s="4">
        <v>389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44831</v>
      </c>
      <c r="S15" s="6">
        <v>44847</v>
      </c>
      <c r="T15" s="4" t="s">
        <v>34</v>
      </c>
      <c r="U15" s="4">
        <v>389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95</v>
      </c>
      <c r="D16" s="4" t="s">
        <v>92</v>
      </c>
      <c r="E16" s="4" t="s">
        <v>93</v>
      </c>
      <c r="F16" s="6">
        <v>44831</v>
      </c>
      <c r="G16" s="6">
        <v>44832</v>
      </c>
      <c r="H16" s="4">
        <v>1</v>
      </c>
      <c r="I16" s="4">
        <v>1</v>
      </c>
      <c r="J16" s="4">
        <v>1</v>
      </c>
      <c r="K16" s="4" t="s">
        <v>30</v>
      </c>
      <c r="L16" s="4">
        <v>-389</v>
      </c>
      <c r="M16" s="4">
        <v>-389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44831</v>
      </c>
      <c r="S16" s="6">
        <v>44847</v>
      </c>
      <c r="T16" s="4" t="s">
        <v>34</v>
      </c>
      <c r="U16" s="4">
        <v>-389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44831</v>
      </c>
      <c r="G17" s="6">
        <v>44832</v>
      </c>
      <c r="H17" s="4">
        <v>1</v>
      </c>
      <c r="I17" s="4">
        <v>1</v>
      </c>
      <c r="J17" s="4">
        <v>1</v>
      </c>
      <c r="K17" s="4" t="s">
        <v>30</v>
      </c>
      <c r="L17" s="4">
        <v>148</v>
      </c>
      <c r="M17" s="4">
        <v>148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44831</v>
      </c>
      <c r="S17" s="6">
        <v>44847</v>
      </c>
      <c r="T17" s="4" t="s">
        <v>34</v>
      </c>
      <c r="U17" s="4">
        <v>148</v>
      </c>
      <c r="V17" s="4">
        <v>0</v>
      </c>
      <c r="W17" s="4">
        <v>0</v>
      </c>
      <c r="X17" s="4" t="s">
        <v>35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44831</v>
      </c>
      <c r="G18" s="6">
        <v>44832</v>
      </c>
      <c r="H18" s="4">
        <v>1</v>
      </c>
      <c r="I18" s="4">
        <v>1</v>
      </c>
      <c r="J18" s="4">
        <v>1</v>
      </c>
      <c r="K18" s="4" t="s">
        <v>30</v>
      </c>
      <c r="L18" s="4">
        <v>113</v>
      </c>
      <c r="M18" s="4">
        <v>113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44831</v>
      </c>
      <c r="S18" s="6">
        <v>44847</v>
      </c>
      <c r="T18" s="4" t="s">
        <v>34</v>
      </c>
      <c r="U18" s="4">
        <v>113</v>
      </c>
      <c r="V18" s="4">
        <v>0</v>
      </c>
      <c r="W18" s="4">
        <v>0</v>
      </c>
      <c r="X18" s="4" t="s">
        <v>35</v>
      </c>
      <c r="Y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28</v>
      </c>
      <c r="E19" s="4" t="s">
        <v>29</v>
      </c>
      <c r="F19" s="6">
        <v>44831</v>
      </c>
      <c r="G19" s="6">
        <v>44832</v>
      </c>
      <c r="H19" s="4">
        <v>1</v>
      </c>
      <c r="I19" s="4">
        <v>1</v>
      </c>
      <c r="J19" s="4">
        <v>1</v>
      </c>
      <c r="K19" s="4" t="s">
        <v>30</v>
      </c>
      <c r="L19" s="4">
        <v>1141</v>
      </c>
      <c r="M19" s="4">
        <v>1141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44832</v>
      </c>
      <c r="S19" s="6">
        <v>44847</v>
      </c>
      <c r="T19" s="4" t="s">
        <v>34</v>
      </c>
      <c r="U19" s="4">
        <v>1141</v>
      </c>
      <c r="V19" s="4">
        <v>0</v>
      </c>
      <c r="W19" s="4">
        <v>0</v>
      </c>
      <c r="X19" s="4" t="s">
        <v>35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110</v>
      </c>
      <c r="D20" s="4" t="s">
        <v>111</v>
      </c>
      <c r="E20" s="4" t="s">
        <v>112</v>
      </c>
      <c r="F20" s="6">
        <v>44803</v>
      </c>
      <c r="G20" s="6">
        <v>44807</v>
      </c>
      <c r="H20" s="4">
        <v>1</v>
      </c>
      <c r="I20" s="4">
        <v>4</v>
      </c>
      <c r="J20" s="4">
        <v>4</v>
      </c>
      <c r="K20" s="4" t="s">
        <v>30</v>
      </c>
      <c r="L20" s="4">
        <v>5.89</v>
      </c>
      <c r="M20" s="4">
        <v>5.89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44802.7797569444</v>
      </c>
      <c r="S20" s="6">
        <v>44847</v>
      </c>
      <c r="T20" s="4" t="s">
        <v>34</v>
      </c>
      <c r="U20" s="4">
        <v>5.89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114</v>
      </c>
      <c r="B21" s="4" t="s">
        <v>26</v>
      </c>
      <c r="C21" s="4" t="s">
        <v>115</v>
      </c>
      <c r="D21" s="4" t="s">
        <v>116</v>
      </c>
      <c r="E21" s="4" t="s">
        <v>117</v>
      </c>
      <c r="F21" s="6">
        <v>44836</v>
      </c>
      <c r="G21" s="6">
        <v>44838</v>
      </c>
      <c r="H21" s="4">
        <v>1</v>
      </c>
      <c r="I21" s="4">
        <v>2</v>
      </c>
      <c r="J21" s="4">
        <v>2</v>
      </c>
      <c r="K21" s="4" t="s">
        <v>30</v>
      </c>
      <c r="L21" s="4">
        <v>-79</v>
      </c>
      <c r="M21" s="4">
        <v>-79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44824</v>
      </c>
      <c r="S21" s="6">
        <v>44847</v>
      </c>
      <c r="T21" s="4"/>
      <c r="U21" s="4">
        <v>0</v>
      </c>
      <c r="V21" s="4">
        <v>0</v>
      </c>
      <c r="W21" s="4">
        <v>0</v>
      </c>
      <c r="X21" s="4" t="s">
        <v>35</v>
      </c>
      <c r="Y2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A28" sqref="A28:A2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5">
        <v>21088380069</v>
      </c>
      <c r="B2" s="6">
        <v>44827</v>
      </c>
      <c r="C2" s="6">
        <v>44832</v>
      </c>
      <c r="D2" s="4">
        <v>5046</v>
      </c>
      <c r="E2" s="4" t="str">
        <f>VLOOKUP(A2,HOP!A:L,12,0)</f>
        <v>5046.00</v>
      </c>
      <c r="F2" s="4" t="str">
        <f>VLOOKUP(A2,HOP!A:C,3,0)</f>
        <v>2699633</v>
      </c>
      <c r="G2" s="4">
        <f>D2-E2</f>
        <v>0</v>
      </c>
      <c r="H2" s="4" t="str">
        <f>$H$1&amp;F2</f>
        <v>，2699633</v>
      </c>
      <c r="I2" s="4" t="str">
        <f>VLOOKUP(A2,HOP!A:U,21,0)</f>
        <v>直连</v>
      </c>
    </row>
    <row r="3" s="4" customFormat="1" spans="1:9">
      <c r="A3" s="5">
        <v>999221181066858</v>
      </c>
      <c r="B3" s="6">
        <v>44831</v>
      </c>
      <c r="C3" s="6">
        <v>44832</v>
      </c>
      <c r="D3" s="4">
        <v>134</v>
      </c>
      <c r="E3" s="4" t="str">
        <f>VLOOKUP(A3,HOP!A:L,12,0)</f>
        <v>134.00</v>
      </c>
      <c r="F3" s="4" t="str">
        <f>VLOOKUP(A3,HOP!A:C,3,0)</f>
        <v>2709626</v>
      </c>
      <c r="G3" s="4">
        <f t="shared" ref="G3:G20" si="0">D3-E3</f>
        <v>0</v>
      </c>
      <c r="H3" s="4" t="str">
        <f t="shared" ref="H3:H20" si="1">$H$1&amp;F3</f>
        <v>，2709626</v>
      </c>
      <c r="I3" s="4" t="str">
        <f>VLOOKUP(A3,HOP!A:U,21,0)</f>
        <v>直连</v>
      </c>
    </row>
    <row r="4" s="4" customFormat="1" spans="1:9">
      <c r="A4" s="5">
        <v>21190714924</v>
      </c>
      <c r="B4" s="6">
        <v>44831</v>
      </c>
      <c r="C4" s="6">
        <v>44832</v>
      </c>
      <c r="D4" s="4">
        <v>395</v>
      </c>
      <c r="E4" s="4" t="str">
        <f>VLOOKUP(A4,HOP!A:L,12,0)</f>
        <v>395.00</v>
      </c>
      <c r="F4" s="4" t="str">
        <f>VLOOKUP(A4,HOP!A:C,3,0)</f>
        <v>2710095</v>
      </c>
      <c r="G4" s="4">
        <f t="shared" si="0"/>
        <v>0</v>
      </c>
      <c r="H4" s="4" t="str">
        <f t="shared" si="1"/>
        <v>，2710095</v>
      </c>
      <c r="I4" s="4" t="str">
        <f>VLOOKUP(A4,HOP!A:U,21,0)</f>
        <v>直连</v>
      </c>
    </row>
    <row r="5" s="4" customFormat="1" spans="1:9">
      <c r="A5" s="5">
        <v>21195846427</v>
      </c>
      <c r="B5" s="6">
        <v>44831</v>
      </c>
      <c r="C5" s="6">
        <v>44832</v>
      </c>
      <c r="D5" s="4">
        <v>835</v>
      </c>
      <c r="E5" s="4" t="str">
        <f>VLOOKUP(A5,HOP!A:L,12,0)</f>
        <v>835.00</v>
      </c>
      <c r="F5" s="4" t="str">
        <f>VLOOKUP(A5,HOP!A:C,3,0)</f>
        <v>2710468</v>
      </c>
      <c r="G5" s="4">
        <f t="shared" si="0"/>
        <v>0</v>
      </c>
      <c r="H5" s="4" t="str">
        <f t="shared" si="1"/>
        <v>，2710468</v>
      </c>
      <c r="I5" s="4" t="str">
        <f>VLOOKUP(A5,HOP!A:U,21,0)</f>
        <v>直连</v>
      </c>
    </row>
    <row r="6" s="4" customFormat="1" spans="1:9">
      <c r="A6" s="5">
        <v>999221202679752</v>
      </c>
      <c r="B6" s="6">
        <v>44831</v>
      </c>
      <c r="C6" s="6">
        <v>44832</v>
      </c>
      <c r="D6" s="4">
        <v>140</v>
      </c>
      <c r="E6" s="4" t="str">
        <f>VLOOKUP(A6,HOP!A:L,12,0)</f>
        <v>140.00</v>
      </c>
      <c r="F6" s="4" t="str">
        <f>VLOOKUP(A6,HOP!A:C,3,0)</f>
        <v>2711302</v>
      </c>
      <c r="G6" s="4">
        <f t="shared" si="0"/>
        <v>0</v>
      </c>
      <c r="H6" s="4" t="str">
        <f t="shared" si="1"/>
        <v>，2711302</v>
      </c>
      <c r="I6" s="4" t="str">
        <f>VLOOKUP(A6,HOP!A:U,21,0)</f>
        <v>直连</v>
      </c>
    </row>
    <row r="7" s="4" customFormat="1" spans="1:9">
      <c r="A7" s="5">
        <v>999221202731057</v>
      </c>
      <c r="B7" s="6">
        <v>44831</v>
      </c>
      <c r="C7" s="6">
        <v>44832</v>
      </c>
      <c r="D7" s="4">
        <v>140</v>
      </c>
      <c r="E7" s="4" t="str">
        <f>VLOOKUP(A7,HOP!A:L,12,0)</f>
        <v>140.00</v>
      </c>
      <c r="F7" s="4" t="str">
        <f>VLOOKUP(A7,HOP!A:C,3,0)</f>
        <v>2711309</v>
      </c>
      <c r="G7" s="4">
        <f t="shared" si="0"/>
        <v>0</v>
      </c>
      <c r="H7" s="4" t="str">
        <f t="shared" si="1"/>
        <v>，2711309</v>
      </c>
      <c r="I7" s="4" t="str">
        <f>VLOOKUP(A7,HOP!A:U,21,0)</f>
        <v>直连</v>
      </c>
    </row>
    <row r="8" s="4" customFormat="1" spans="1:9">
      <c r="A8" s="5">
        <v>999221203767804</v>
      </c>
      <c r="B8" s="6">
        <v>44831</v>
      </c>
      <c r="C8" s="6">
        <v>44832</v>
      </c>
      <c r="D8" s="4">
        <v>127</v>
      </c>
      <c r="E8" s="4" t="str">
        <f>VLOOKUP(A8,HOP!A:L,12,0)</f>
        <v>127.00</v>
      </c>
      <c r="F8" s="4" t="str">
        <f>VLOOKUP(A8,HOP!A:C,3,0)</f>
        <v>2711404</v>
      </c>
      <c r="G8" s="4">
        <f t="shared" si="0"/>
        <v>0</v>
      </c>
      <c r="H8" s="4" t="str">
        <f t="shared" si="1"/>
        <v>，2711404</v>
      </c>
      <c r="I8" s="4" t="str">
        <f>VLOOKUP(A8,HOP!A:U,21,0)</f>
        <v>直连</v>
      </c>
    </row>
    <row r="9" s="4" customFormat="1" spans="1:9">
      <c r="A9" s="5">
        <v>21205013977</v>
      </c>
      <c r="B9" s="6">
        <v>44831</v>
      </c>
      <c r="C9" s="6">
        <v>44832</v>
      </c>
      <c r="D9" s="4">
        <v>987</v>
      </c>
      <c r="E9" s="4" t="str">
        <f>VLOOKUP(A9,HOP!A:L,12,0)</f>
        <v>987.00</v>
      </c>
      <c r="F9" s="4" t="str">
        <f>VLOOKUP(A9,HOP!A:C,3,0)</f>
        <v>2711574</v>
      </c>
      <c r="G9" s="4">
        <f t="shared" si="0"/>
        <v>0</v>
      </c>
      <c r="H9" s="4" t="str">
        <f t="shared" si="1"/>
        <v>，2711574</v>
      </c>
      <c r="I9" s="4" t="str">
        <f>VLOOKUP(A9,HOP!A:U,21,0)</f>
        <v>直连</v>
      </c>
    </row>
    <row r="10" s="4" customFormat="1" spans="1:9">
      <c r="A10" s="5">
        <v>999221206120681</v>
      </c>
      <c r="B10" s="6">
        <v>44831</v>
      </c>
      <c r="C10" s="6">
        <v>44832</v>
      </c>
      <c r="D10" s="4">
        <v>96</v>
      </c>
      <c r="E10" s="4" t="str">
        <f>VLOOKUP(A10,HOP!A:L,12,0)</f>
        <v>96.00</v>
      </c>
      <c r="F10" s="4" t="str">
        <f>VLOOKUP(A10,HOP!A:C,3,0)</f>
        <v>2711714</v>
      </c>
      <c r="G10" s="4">
        <f t="shared" si="0"/>
        <v>0</v>
      </c>
      <c r="H10" s="4" t="str">
        <f t="shared" si="1"/>
        <v>，2711714</v>
      </c>
      <c r="I10" s="4" t="str">
        <f>VLOOKUP(A10,HOP!A:U,21,0)</f>
        <v>直连</v>
      </c>
    </row>
    <row r="11" s="4" customFormat="1" spans="1:9">
      <c r="A11" s="5">
        <v>21206125777</v>
      </c>
      <c r="B11" s="6">
        <v>44831</v>
      </c>
      <c r="C11" s="6">
        <v>44832</v>
      </c>
      <c r="D11" s="4">
        <v>221</v>
      </c>
      <c r="E11" s="4" t="str">
        <f>VLOOKUP(A11,HOP!A:L,12,0)</f>
        <v>221.00</v>
      </c>
      <c r="F11" s="4" t="str">
        <f>VLOOKUP(A11,HOP!A:C,3,0)</f>
        <v>2711715</v>
      </c>
      <c r="G11" s="4">
        <f t="shared" si="0"/>
        <v>0</v>
      </c>
      <c r="H11" s="4" t="str">
        <f t="shared" si="1"/>
        <v>，2711715</v>
      </c>
      <c r="I11" s="4" t="str">
        <f>VLOOKUP(A11,HOP!A:U,21,0)</f>
        <v>直连</v>
      </c>
    </row>
    <row r="12" s="4" customFormat="1" spans="1:9">
      <c r="A12" s="5">
        <v>21206369927</v>
      </c>
      <c r="B12" s="6">
        <v>44831</v>
      </c>
      <c r="C12" s="6">
        <v>44832</v>
      </c>
      <c r="D12" s="4">
        <v>100</v>
      </c>
      <c r="E12" s="4" t="str">
        <f>VLOOKUP(A12,HOP!A:L,12,0)</f>
        <v>100.00</v>
      </c>
      <c r="F12" s="4" t="str">
        <f>VLOOKUP(A12,HOP!A:C,3,0)</f>
        <v>2711743</v>
      </c>
      <c r="G12" s="4">
        <f t="shared" si="0"/>
        <v>0</v>
      </c>
      <c r="H12" s="4" t="str">
        <f t="shared" si="1"/>
        <v>，2711743</v>
      </c>
      <c r="I12" s="4" t="str">
        <f>VLOOKUP(A12,HOP!A:U,21,0)</f>
        <v>直连</v>
      </c>
    </row>
    <row r="13" s="4" customFormat="1" spans="1:9">
      <c r="A13" s="5">
        <v>21207721563</v>
      </c>
      <c r="B13" s="6">
        <v>44831</v>
      </c>
      <c r="C13" s="6">
        <v>44832</v>
      </c>
      <c r="D13" s="4">
        <v>452</v>
      </c>
      <c r="E13" s="4" t="str">
        <f>VLOOKUP(A13,HOP!A:L,12,0)</f>
        <v>452.00</v>
      </c>
      <c r="F13" s="4" t="str">
        <f>VLOOKUP(A13,HOP!A:C,3,0)</f>
        <v>2711867</v>
      </c>
      <c r="G13" s="4">
        <f t="shared" si="0"/>
        <v>0</v>
      </c>
      <c r="H13" s="4" t="str">
        <f t="shared" si="1"/>
        <v>，2711867</v>
      </c>
      <c r="I13" s="4" t="str">
        <f>VLOOKUP(A13,HOP!A:U,21,0)</f>
        <v>直连</v>
      </c>
    </row>
    <row r="14" s="4" customFormat="1" spans="1:9">
      <c r="A14" s="5">
        <v>999221210414217</v>
      </c>
      <c r="B14" s="6">
        <v>44831</v>
      </c>
      <c r="C14" s="6">
        <v>44832</v>
      </c>
      <c r="D14" s="4">
        <v>118</v>
      </c>
      <c r="E14" s="4" t="str">
        <f>VLOOKUP(A14,HOP!A:L,12,0)</f>
        <v>118.00</v>
      </c>
      <c r="F14" s="4" t="str">
        <f>VLOOKUP(A14,HOP!A:C,3,0)</f>
        <v>2712156</v>
      </c>
      <c r="G14" s="4">
        <f t="shared" si="0"/>
        <v>0</v>
      </c>
      <c r="H14" s="4" t="str">
        <f t="shared" si="1"/>
        <v>，2712156</v>
      </c>
      <c r="I14" s="4" t="str">
        <f>VLOOKUP(A14,HOP!A:U,21,0)</f>
        <v>直连</v>
      </c>
    </row>
    <row r="15" s="4" customFormat="1" hidden="1" spans="1:9">
      <c r="A15" s="5">
        <v>999221210584378</v>
      </c>
      <c r="B15" s="6">
        <v>44831</v>
      </c>
      <c r="C15" s="6">
        <v>44832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999221211048325</v>
      </c>
      <c r="B16" s="6">
        <v>44831</v>
      </c>
      <c r="C16" s="6">
        <v>44832</v>
      </c>
      <c r="D16" s="4">
        <v>148</v>
      </c>
      <c r="E16" s="4" t="str">
        <f>VLOOKUP(A16,HOP!A:L,12,0)</f>
        <v>148.00</v>
      </c>
      <c r="F16" s="4" t="str">
        <f>VLOOKUP(A16,HOP!A:C,3,0)</f>
        <v>2712238</v>
      </c>
      <c r="G16" s="4">
        <f t="shared" si="0"/>
        <v>0</v>
      </c>
      <c r="H16" s="4" t="str">
        <f t="shared" si="1"/>
        <v>，2712238</v>
      </c>
      <c r="I16" s="4" t="str">
        <f>VLOOKUP(A16,HOP!A:U,21,0)</f>
        <v>直连</v>
      </c>
    </row>
    <row r="17" s="4" customFormat="1" spans="1:9">
      <c r="A17" s="5">
        <v>21212405726</v>
      </c>
      <c r="B17" s="6">
        <v>44831</v>
      </c>
      <c r="C17" s="6">
        <v>44832</v>
      </c>
      <c r="D17" s="4">
        <v>113</v>
      </c>
      <c r="E17" s="4" t="str">
        <f>VLOOKUP(A17,HOP!A:L,12,0)</f>
        <v>113.00</v>
      </c>
      <c r="F17" s="4" t="str">
        <f>VLOOKUP(A17,HOP!A:C,3,0)</f>
        <v>2712382</v>
      </c>
      <c r="G17" s="4">
        <f t="shared" si="0"/>
        <v>0</v>
      </c>
      <c r="H17" s="4" t="str">
        <f t="shared" si="1"/>
        <v>，2712382</v>
      </c>
      <c r="I17" s="4" t="str">
        <f>VLOOKUP(A17,HOP!A:U,21,0)</f>
        <v>直连</v>
      </c>
    </row>
    <row r="18" s="4" customFormat="1" spans="1:9">
      <c r="A18" s="5">
        <v>21217988043</v>
      </c>
      <c r="B18" s="6">
        <v>44831</v>
      </c>
      <c r="C18" s="6">
        <v>44832</v>
      </c>
      <c r="D18" s="4">
        <v>1141</v>
      </c>
      <c r="E18" s="4">
        <v>1141</v>
      </c>
      <c r="F18" s="4" t="str">
        <f>VLOOKUP(A18,HOP!A:C,3,0)</f>
        <v>2713068</v>
      </c>
      <c r="G18" s="4">
        <f t="shared" si="0"/>
        <v>0</v>
      </c>
      <c r="H18" s="4" t="str">
        <f t="shared" si="1"/>
        <v>，2713068</v>
      </c>
      <c r="I18" s="4" t="str">
        <f>VLOOKUP(A18,HOP!A:U,21,0)</f>
        <v>直连</v>
      </c>
    </row>
    <row r="19" s="4" customFormat="1" spans="1:10">
      <c r="A19" s="5">
        <v>18905718787</v>
      </c>
      <c r="B19" s="6">
        <v>44803</v>
      </c>
      <c r="C19" s="6">
        <v>44807</v>
      </c>
      <c r="D19" s="4">
        <v>5.89</v>
      </c>
      <c r="E19" s="4" t="e">
        <f>VLOOKUP(A19,HOP!A:L,12,0)</f>
        <v>#N/A</v>
      </c>
      <c r="F19" s="4">
        <v>2672191</v>
      </c>
      <c r="G19" s="4" t="e">
        <f t="shared" si="0"/>
        <v>#N/A</v>
      </c>
      <c r="H19" s="4" t="str">
        <f t="shared" si="1"/>
        <v>，2672191</v>
      </c>
      <c r="I19" s="4" t="e">
        <f>VLOOKUP(A19,HOP!A:U,21,0)</f>
        <v>#N/A</v>
      </c>
      <c r="J19" s="4" t="s">
        <v>120</v>
      </c>
    </row>
    <row r="20" s="4" customFormat="1" spans="1:10">
      <c r="A20" s="5">
        <v>999221088176549</v>
      </c>
      <c r="B20" s="6">
        <v>44836</v>
      </c>
      <c r="C20" s="6">
        <v>44838</v>
      </c>
      <c r="D20" s="4">
        <v>-79</v>
      </c>
      <c r="E20" s="4" t="e">
        <f>VLOOKUP(A20,HOP!A:L,12,0)</f>
        <v>#N/A</v>
      </c>
      <c r="F20" s="4">
        <v>2699603</v>
      </c>
      <c r="G20" s="4" t="e">
        <f t="shared" si="0"/>
        <v>#N/A</v>
      </c>
      <c r="H20" s="4" t="str">
        <f t="shared" si="1"/>
        <v>，2699603</v>
      </c>
      <c r="I20" s="4" t="e">
        <f>VLOOKUP(A20,HOP!A:U,21,0)</f>
        <v>#N/A</v>
      </c>
      <c r="J20" s="4" t="s">
        <v>121</v>
      </c>
    </row>
    <row r="22" spans="4:4">
      <c r="D22" s="4">
        <f>SUM(D2:D21)</f>
        <v>10119.89</v>
      </c>
    </row>
    <row r="28" spans="1:1">
      <c r="A28" s="4" t="s">
        <v>122</v>
      </c>
    </row>
    <row r="29" spans="1:1">
      <c r="A29" s="4" t="s">
        <v>123</v>
      </c>
    </row>
  </sheetData>
  <autoFilter ref="A1:XFD22">
    <filterColumn colId="3">
      <filters blank="1">
        <filter val="452"/>
        <filter val="113"/>
        <filter val="395"/>
        <filter val="96"/>
        <filter val="118"/>
        <filter val="221"/>
        <filter val="127"/>
        <filter val="134"/>
        <filter val="835"/>
        <filter val="-79"/>
        <filter val="100"/>
        <filter val="140"/>
        <filter val="1141"/>
        <filter val="5046"/>
        <filter val="987"/>
        <filter val="148"/>
        <filter val="5.89"/>
        <filter val="10119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B2" sqref="B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124</v>
      </c>
      <c r="B1" s="2" t="s">
        <v>125</v>
      </c>
      <c r="C1" s="2" t="s">
        <v>126</v>
      </c>
      <c r="D1" s="2" t="s">
        <v>127</v>
      </c>
      <c r="E1" s="2" t="s">
        <v>13</v>
      </c>
      <c r="F1" s="2" t="s">
        <v>5</v>
      </c>
      <c r="G1" s="2" t="s">
        <v>6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3">
        <v>999221202679752</v>
      </c>
      <c r="B2" s="1" t="s">
        <v>143</v>
      </c>
      <c r="C2" s="1" t="s">
        <v>144</v>
      </c>
      <c r="D2" s="1" t="s">
        <v>145</v>
      </c>
      <c r="E2" s="1" t="s">
        <v>54</v>
      </c>
      <c r="F2" s="1" t="s">
        <v>143</v>
      </c>
      <c r="G2" s="1" t="s">
        <v>146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  <c r="U2" s="1" t="s">
        <v>157</v>
      </c>
      <c r="V2" s="1" t="s">
        <v>158</v>
      </c>
    </row>
    <row r="3" s="1" customFormat="1" spans="1:22">
      <c r="A3" s="3">
        <v>999221203767804</v>
      </c>
      <c r="B3" s="1" t="s">
        <v>143</v>
      </c>
      <c r="C3" s="1" t="s">
        <v>159</v>
      </c>
      <c r="D3" s="1" t="s">
        <v>160</v>
      </c>
      <c r="E3" s="1" t="s">
        <v>62</v>
      </c>
      <c r="F3" s="1" t="s">
        <v>143</v>
      </c>
      <c r="G3" s="1" t="s">
        <v>146</v>
      </c>
      <c r="H3" s="1" t="s">
        <v>147</v>
      </c>
      <c r="I3" s="1" t="s">
        <v>161</v>
      </c>
      <c r="J3" s="1" t="s">
        <v>149</v>
      </c>
      <c r="K3" s="1" t="s">
        <v>161</v>
      </c>
      <c r="L3" s="1" t="s">
        <v>161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162</v>
      </c>
      <c r="S3" s="1" t="s">
        <v>155</v>
      </c>
      <c r="T3" s="1" t="s">
        <v>156</v>
      </c>
      <c r="U3" s="1" t="s">
        <v>157</v>
      </c>
      <c r="V3" s="1" t="s">
        <v>158</v>
      </c>
    </row>
    <row r="4" s="1" customFormat="1" spans="1:22">
      <c r="A4" s="3">
        <v>21212405726</v>
      </c>
      <c r="B4" s="1" t="s">
        <v>143</v>
      </c>
      <c r="C4" s="1" t="s">
        <v>163</v>
      </c>
      <c r="D4" s="1" t="s">
        <v>164</v>
      </c>
      <c r="E4" s="1" t="s">
        <v>104</v>
      </c>
      <c r="F4" s="1" t="s">
        <v>143</v>
      </c>
      <c r="G4" s="1" t="s">
        <v>146</v>
      </c>
      <c r="H4" s="1" t="s">
        <v>147</v>
      </c>
      <c r="I4" s="1" t="s">
        <v>165</v>
      </c>
      <c r="J4" s="1" t="s">
        <v>149</v>
      </c>
      <c r="K4" s="1" t="s">
        <v>165</v>
      </c>
      <c r="L4" s="1" t="s">
        <v>165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153</v>
      </c>
      <c r="R4" s="1" t="s">
        <v>166</v>
      </c>
      <c r="S4" s="1" t="s">
        <v>155</v>
      </c>
      <c r="T4" s="1" t="s">
        <v>156</v>
      </c>
      <c r="U4" s="1" t="s">
        <v>157</v>
      </c>
      <c r="V4" s="1" t="s">
        <v>158</v>
      </c>
    </row>
    <row r="5" s="1" customFormat="1" spans="1:22">
      <c r="A5" s="3">
        <v>21205013977</v>
      </c>
      <c r="B5" s="1" t="s">
        <v>143</v>
      </c>
      <c r="C5" s="1" t="s">
        <v>167</v>
      </c>
      <c r="D5" s="1" t="s">
        <v>168</v>
      </c>
      <c r="E5" s="1" t="s">
        <v>67</v>
      </c>
      <c r="F5" s="1" t="s">
        <v>143</v>
      </c>
      <c r="G5" s="1" t="s">
        <v>146</v>
      </c>
      <c r="H5" s="1" t="s">
        <v>147</v>
      </c>
      <c r="I5" s="1" t="s">
        <v>169</v>
      </c>
      <c r="J5" s="1" t="s">
        <v>149</v>
      </c>
      <c r="K5" s="1" t="s">
        <v>169</v>
      </c>
      <c r="L5" s="1" t="s">
        <v>169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153</v>
      </c>
      <c r="R5" s="1" t="s">
        <v>170</v>
      </c>
      <c r="S5" s="1" t="s">
        <v>155</v>
      </c>
      <c r="T5" s="1" t="s">
        <v>156</v>
      </c>
      <c r="U5" s="1" t="s">
        <v>157</v>
      </c>
      <c r="V5" s="1" t="s">
        <v>158</v>
      </c>
    </row>
    <row r="6" s="1" customFormat="1" spans="1:22">
      <c r="A6" s="3">
        <v>21206369927</v>
      </c>
      <c r="B6" s="1" t="s">
        <v>143</v>
      </c>
      <c r="C6" s="1" t="s">
        <v>171</v>
      </c>
      <c r="D6" s="1" t="s">
        <v>172</v>
      </c>
      <c r="E6" s="1" t="s">
        <v>79</v>
      </c>
      <c r="F6" s="1" t="s">
        <v>143</v>
      </c>
      <c r="G6" s="1" t="s">
        <v>146</v>
      </c>
      <c r="H6" s="1" t="s">
        <v>147</v>
      </c>
      <c r="I6" s="1" t="s">
        <v>173</v>
      </c>
      <c r="J6" s="1" t="s">
        <v>149</v>
      </c>
      <c r="K6" s="1" t="s">
        <v>173</v>
      </c>
      <c r="L6" s="1" t="s">
        <v>173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153</v>
      </c>
      <c r="R6" s="1" t="s">
        <v>174</v>
      </c>
      <c r="S6" s="1" t="s">
        <v>155</v>
      </c>
      <c r="T6" s="1" t="s">
        <v>156</v>
      </c>
      <c r="U6" s="1" t="s">
        <v>157</v>
      </c>
      <c r="V6" s="1" t="s">
        <v>158</v>
      </c>
    </row>
    <row r="7" s="1" customFormat="1" spans="1:22">
      <c r="A7" s="3">
        <v>999221210414217</v>
      </c>
      <c r="B7" s="1" t="s">
        <v>143</v>
      </c>
      <c r="C7" s="1" t="s">
        <v>175</v>
      </c>
      <c r="D7" s="1" t="s">
        <v>176</v>
      </c>
      <c r="E7" s="1" t="s">
        <v>89</v>
      </c>
      <c r="F7" s="1" t="s">
        <v>143</v>
      </c>
      <c r="G7" s="1" t="s">
        <v>146</v>
      </c>
      <c r="H7" s="1" t="s">
        <v>147</v>
      </c>
      <c r="I7" s="1" t="s">
        <v>177</v>
      </c>
      <c r="J7" s="1" t="s">
        <v>149</v>
      </c>
      <c r="K7" s="1" t="s">
        <v>177</v>
      </c>
      <c r="L7" s="1" t="s">
        <v>177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153</v>
      </c>
      <c r="R7" s="1" t="s">
        <v>178</v>
      </c>
      <c r="S7" s="1" t="s">
        <v>155</v>
      </c>
      <c r="T7" s="1" t="s">
        <v>156</v>
      </c>
      <c r="U7" s="1" t="s">
        <v>157</v>
      </c>
      <c r="V7" s="1" t="s">
        <v>158</v>
      </c>
    </row>
    <row r="8" s="1" customFormat="1" spans="1:22">
      <c r="A8" s="3">
        <v>999221202731057</v>
      </c>
      <c r="B8" s="1" t="s">
        <v>143</v>
      </c>
      <c r="C8" s="1" t="s">
        <v>179</v>
      </c>
      <c r="D8" s="1" t="s">
        <v>145</v>
      </c>
      <c r="E8" s="1" t="s">
        <v>57</v>
      </c>
      <c r="F8" s="1" t="s">
        <v>143</v>
      </c>
      <c r="G8" s="1" t="s">
        <v>146</v>
      </c>
      <c r="H8" s="1" t="s">
        <v>147</v>
      </c>
      <c r="I8" s="1" t="s">
        <v>148</v>
      </c>
      <c r="J8" s="1" t="s">
        <v>149</v>
      </c>
      <c r="K8" s="1" t="s">
        <v>148</v>
      </c>
      <c r="L8" s="1" t="s">
        <v>148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153</v>
      </c>
      <c r="R8" s="1" t="s">
        <v>180</v>
      </c>
      <c r="S8" s="1" t="s">
        <v>155</v>
      </c>
      <c r="T8" s="1" t="s">
        <v>156</v>
      </c>
      <c r="U8" s="1" t="s">
        <v>157</v>
      </c>
      <c r="V8" s="1" t="s">
        <v>158</v>
      </c>
    </row>
    <row r="9" s="1" customFormat="1" spans="1:22">
      <c r="A9" s="3">
        <v>999221181066858</v>
      </c>
      <c r="B9" s="1" t="s">
        <v>181</v>
      </c>
      <c r="C9" s="1" t="s">
        <v>182</v>
      </c>
      <c r="D9" s="1" t="s">
        <v>183</v>
      </c>
      <c r="E9" s="1" t="s">
        <v>40</v>
      </c>
      <c r="F9" s="1" t="s">
        <v>143</v>
      </c>
      <c r="G9" s="1" t="s">
        <v>146</v>
      </c>
      <c r="H9" s="1" t="s">
        <v>147</v>
      </c>
      <c r="I9" s="1" t="s">
        <v>184</v>
      </c>
      <c r="J9" s="1" t="s">
        <v>149</v>
      </c>
      <c r="K9" s="1" t="s">
        <v>184</v>
      </c>
      <c r="L9" s="1" t="s">
        <v>184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153</v>
      </c>
      <c r="R9" s="1" t="s">
        <v>185</v>
      </c>
      <c r="S9" s="1" t="s">
        <v>155</v>
      </c>
      <c r="T9" s="1" t="s">
        <v>156</v>
      </c>
      <c r="U9" s="1" t="s">
        <v>157</v>
      </c>
      <c r="V9" s="1" t="s">
        <v>158</v>
      </c>
    </row>
    <row r="10" s="1" customFormat="1" spans="1:22">
      <c r="A10" s="3">
        <v>21190714924</v>
      </c>
      <c r="B10" s="1" t="s">
        <v>181</v>
      </c>
      <c r="C10" s="1" t="s">
        <v>186</v>
      </c>
      <c r="D10" s="1" t="s">
        <v>187</v>
      </c>
      <c r="E10" s="1" t="s">
        <v>188</v>
      </c>
      <c r="F10" s="1" t="s">
        <v>143</v>
      </c>
      <c r="G10" s="1" t="s">
        <v>146</v>
      </c>
      <c r="H10" s="1" t="s">
        <v>147</v>
      </c>
      <c r="I10" s="1" t="s">
        <v>189</v>
      </c>
      <c r="J10" s="1" t="s">
        <v>149</v>
      </c>
      <c r="K10" s="1" t="s">
        <v>189</v>
      </c>
      <c r="L10" s="1" t="s">
        <v>189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153</v>
      </c>
      <c r="R10" s="1" t="s">
        <v>190</v>
      </c>
      <c r="S10" s="1" t="s">
        <v>155</v>
      </c>
      <c r="T10" s="1" t="s">
        <v>156</v>
      </c>
      <c r="U10" s="1" t="s">
        <v>157</v>
      </c>
      <c r="V10" s="1" t="s">
        <v>158</v>
      </c>
    </row>
    <row r="11" s="1" customFormat="1" spans="1:22">
      <c r="A11" s="3">
        <v>21088380069</v>
      </c>
      <c r="B11" s="1" t="s">
        <v>191</v>
      </c>
      <c r="C11" s="1" t="s">
        <v>192</v>
      </c>
      <c r="D11" s="1" t="s">
        <v>193</v>
      </c>
      <c r="E11" s="1" t="s">
        <v>194</v>
      </c>
      <c r="F11" s="1" t="s">
        <v>195</v>
      </c>
      <c r="G11" s="1" t="s">
        <v>146</v>
      </c>
      <c r="H11" s="1" t="s">
        <v>147</v>
      </c>
      <c r="I11" s="1" t="s">
        <v>196</v>
      </c>
      <c r="J11" s="1" t="s">
        <v>149</v>
      </c>
      <c r="K11" s="1" t="s">
        <v>196</v>
      </c>
      <c r="L11" s="1" t="s">
        <v>196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153</v>
      </c>
      <c r="R11" s="1" t="s">
        <v>197</v>
      </c>
      <c r="S11" s="1" t="s">
        <v>155</v>
      </c>
      <c r="T11" s="1" t="s">
        <v>156</v>
      </c>
      <c r="U11" s="1" t="s">
        <v>157</v>
      </c>
      <c r="V11" s="1" t="s">
        <v>198</v>
      </c>
    </row>
    <row r="12" s="1" customFormat="1" spans="1:22">
      <c r="A12" s="3">
        <v>21207721563</v>
      </c>
      <c r="B12" s="1" t="s">
        <v>143</v>
      </c>
      <c r="C12" s="1" t="s">
        <v>199</v>
      </c>
      <c r="D12" s="1" t="s">
        <v>200</v>
      </c>
      <c r="E12" s="1" t="s">
        <v>201</v>
      </c>
      <c r="F12" s="1" t="s">
        <v>143</v>
      </c>
      <c r="G12" s="1" t="s">
        <v>146</v>
      </c>
      <c r="H12" s="1" t="s">
        <v>147</v>
      </c>
      <c r="I12" s="1" t="s">
        <v>202</v>
      </c>
      <c r="J12" s="1" t="s">
        <v>149</v>
      </c>
      <c r="K12" s="1" t="s">
        <v>202</v>
      </c>
      <c r="L12" s="1" t="s">
        <v>202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153</v>
      </c>
      <c r="R12" s="1" t="s">
        <v>203</v>
      </c>
      <c r="S12" s="1" t="s">
        <v>155</v>
      </c>
      <c r="T12" s="1" t="s">
        <v>156</v>
      </c>
      <c r="U12" s="1" t="s">
        <v>157</v>
      </c>
      <c r="V12" s="1" t="s">
        <v>158</v>
      </c>
    </row>
    <row r="13" s="1" customFormat="1" spans="1:22">
      <c r="A13" s="3">
        <v>999221211048325</v>
      </c>
      <c r="B13" s="1" t="s">
        <v>143</v>
      </c>
      <c r="C13" s="1" t="s">
        <v>204</v>
      </c>
      <c r="D13" s="1" t="s">
        <v>205</v>
      </c>
      <c r="E13" s="1" t="s">
        <v>99</v>
      </c>
      <c r="F13" s="1" t="s">
        <v>143</v>
      </c>
      <c r="G13" s="1" t="s">
        <v>146</v>
      </c>
      <c r="H13" s="1" t="s">
        <v>147</v>
      </c>
      <c r="I13" s="1" t="s">
        <v>206</v>
      </c>
      <c r="J13" s="1" t="s">
        <v>149</v>
      </c>
      <c r="K13" s="1" t="s">
        <v>206</v>
      </c>
      <c r="L13" s="1" t="s">
        <v>206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153</v>
      </c>
      <c r="R13" s="1" t="s">
        <v>207</v>
      </c>
      <c r="S13" s="1" t="s">
        <v>155</v>
      </c>
      <c r="T13" s="1" t="s">
        <v>156</v>
      </c>
      <c r="U13" s="1" t="s">
        <v>157</v>
      </c>
      <c r="V13" s="1" t="s">
        <v>158</v>
      </c>
    </row>
    <row r="14" s="1" customFormat="1" spans="1:22">
      <c r="A14" s="3">
        <v>21217988043</v>
      </c>
      <c r="B14" s="1" t="s">
        <v>146</v>
      </c>
      <c r="C14" s="1" t="s">
        <v>208</v>
      </c>
      <c r="D14" s="1" t="s">
        <v>193</v>
      </c>
      <c r="E14" s="1" t="s">
        <v>209</v>
      </c>
      <c r="F14" s="1" t="s">
        <v>143</v>
      </c>
      <c r="G14" s="1" t="s">
        <v>146</v>
      </c>
      <c r="H14" s="1" t="s">
        <v>147</v>
      </c>
      <c r="I14" s="1" t="s">
        <v>210</v>
      </c>
      <c r="J14" s="1" t="s">
        <v>149</v>
      </c>
      <c r="K14" s="1" t="s">
        <v>210</v>
      </c>
      <c r="L14" s="1" t="s">
        <v>210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153</v>
      </c>
      <c r="R14" s="1" t="s">
        <v>211</v>
      </c>
      <c r="S14" s="1" t="s">
        <v>155</v>
      </c>
      <c r="T14" s="1" t="s">
        <v>156</v>
      </c>
      <c r="U14" s="1" t="s">
        <v>157</v>
      </c>
      <c r="V14" s="1" t="s">
        <v>198</v>
      </c>
    </row>
    <row r="15" s="1" customFormat="1" spans="1:22">
      <c r="A15" s="3">
        <v>21206125777</v>
      </c>
      <c r="B15" s="1" t="s">
        <v>143</v>
      </c>
      <c r="C15" s="1" t="s">
        <v>212</v>
      </c>
      <c r="D15" s="1" t="s">
        <v>213</v>
      </c>
      <c r="E15" s="1" t="s">
        <v>74</v>
      </c>
      <c r="F15" s="1" t="s">
        <v>143</v>
      </c>
      <c r="G15" s="1" t="s">
        <v>146</v>
      </c>
      <c r="H15" s="1" t="s">
        <v>147</v>
      </c>
      <c r="I15" s="1" t="s">
        <v>214</v>
      </c>
      <c r="J15" s="1" t="s">
        <v>149</v>
      </c>
      <c r="K15" s="1" t="s">
        <v>214</v>
      </c>
      <c r="L15" s="1" t="s">
        <v>214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153</v>
      </c>
      <c r="R15" s="1" t="s">
        <v>215</v>
      </c>
      <c r="S15" s="1" t="s">
        <v>155</v>
      </c>
      <c r="T15" s="1" t="s">
        <v>156</v>
      </c>
      <c r="U15" s="1" t="s">
        <v>157</v>
      </c>
      <c r="V15" s="1" t="s">
        <v>158</v>
      </c>
    </row>
    <row r="16" s="1" customFormat="1" spans="1:22">
      <c r="A16" s="3">
        <v>999221206120681</v>
      </c>
      <c r="B16" s="1" t="s">
        <v>143</v>
      </c>
      <c r="C16" s="1" t="s">
        <v>216</v>
      </c>
      <c r="D16" s="1" t="s">
        <v>217</v>
      </c>
      <c r="E16" s="1" t="s">
        <v>218</v>
      </c>
      <c r="F16" s="1" t="s">
        <v>143</v>
      </c>
      <c r="G16" s="1" t="s">
        <v>146</v>
      </c>
      <c r="H16" s="1" t="s">
        <v>147</v>
      </c>
      <c r="I16" s="1" t="s">
        <v>219</v>
      </c>
      <c r="J16" s="1" t="s">
        <v>149</v>
      </c>
      <c r="K16" s="1" t="s">
        <v>219</v>
      </c>
      <c r="L16" s="1" t="s">
        <v>219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153</v>
      </c>
      <c r="R16" s="1" t="s">
        <v>220</v>
      </c>
      <c r="S16" s="1" t="s">
        <v>155</v>
      </c>
      <c r="T16" s="1" t="s">
        <v>156</v>
      </c>
      <c r="U16" s="1" t="s">
        <v>157</v>
      </c>
      <c r="V16" s="1" t="s">
        <v>158</v>
      </c>
    </row>
    <row r="17" s="1" customFormat="1" spans="1:22">
      <c r="A17" s="3">
        <v>21195846427</v>
      </c>
      <c r="B17" s="1" t="s">
        <v>181</v>
      </c>
      <c r="C17" s="1" t="s">
        <v>221</v>
      </c>
      <c r="D17" s="1" t="s">
        <v>222</v>
      </c>
      <c r="E17" s="1" t="s">
        <v>49</v>
      </c>
      <c r="F17" s="1" t="s">
        <v>143</v>
      </c>
      <c r="G17" s="1" t="s">
        <v>146</v>
      </c>
      <c r="H17" s="1" t="s">
        <v>147</v>
      </c>
      <c r="I17" s="1" t="s">
        <v>223</v>
      </c>
      <c r="J17" s="1" t="s">
        <v>149</v>
      </c>
      <c r="K17" s="1" t="s">
        <v>223</v>
      </c>
      <c r="L17" s="1" t="s">
        <v>223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153</v>
      </c>
      <c r="R17" s="1" t="s">
        <v>224</v>
      </c>
      <c r="S17" s="1" t="s">
        <v>155</v>
      </c>
      <c r="T17" s="1" t="s">
        <v>156</v>
      </c>
      <c r="U17" s="1" t="s">
        <v>157</v>
      </c>
      <c r="V17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2022-10-13T01:41:09Z</dcterms:created>
  <dcterms:modified xsi:type="dcterms:W3CDTF">2022-10-13T01:49:53Z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FB979D00B38D4E33837B9592D338E0D3</vt:lpwstr>
  </property>
  <property fmtid="{D5CDD505-2E9C-101B-9397-08002B2CF9AE}" pid="3" name="KSOProductBuildVer">
    <vt:lpwstr>2052-11.1.0.12358</vt:lpwstr>
  </property>
</Properties>
</file>