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<sst xmlns="http://schemas.openxmlformats.org/spreadsheetml/2006/main" count="353" uniqueCount="183">
  <si>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</si>
  <si>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</si>
  <si>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</si>
  <si>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</si>
  <si>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</si>
  <si>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</si>
  <si>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</si>
  <si>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</si>
  <si>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</si>
  <si>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</si>
  <si>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</si>
  <si>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</si>
  <si>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</si>
  <si>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</si>
  <si>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</si>
  <si>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</si>
  <si>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</si>
  <si>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</si>
  <si>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</si>
  <si>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</si>
  <si>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</si>
  <si>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</si>
  <si>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</si>
  <si>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</si>
  <si>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</si>
  <si>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18068472985	</t>
  </si>
  <si>
    <t>Ctrip</t>
  </si>
  <si>
    <t>正常</t>
  </si>
  <si>
    <t>[曼谷]曼谷奇迹大酒店 (SHA EXTRA PLUS)(Miracle Grand Convention Hotel Bangkok (SHA EXTRA PLUS))(37229130)</t>
  </si>
  <si>
    <t>豪华双床房&lt;早餐&gt;&lt;不退款&gt;&lt;2人入住&gt;</t>
  </si>
  <si>
    <t>USD</t>
  </si>
  <si>
    <t>Jean Crighton/Deborah,Jean Crighton/Deborah</t>
  </si>
  <si>
    <t>CA5326221013USD</t>
  </si>
  <si>
    <t>未提现</t>
  </si>
  <si>
    <t>携程开票</t>
  </si>
  <si>
    <t xml:space="preserve">2580009	</t>
  </si>
  <si>
    <t xml:space="preserve">EXP-1955481758	</t>
  </si>
  <si>
    <t xml:space="preserve">18303815646	</t>
  </si>
  <si>
    <t>[大峡谷村]大峡谷广场酒店(Grand Canyon Plaza Hotel)(37200623)</t>
  </si>
  <si>
    <t>豪华特大床房&lt;不退款&gt;&lt;2人入住&gt;</t>
  </si>
  <si>
    <t>Radu/Daniel</t>
  </si>
  <si>
    <t xml:space="preserve">	</t>
  </si>
  <si>
    <t xml:space="preserve">Acknowledged	</t>
  </si>
  <si>
    <t xml:space="preserve">18533023213	</t>
  </si>
  <si>
    <t>[巴洛克]德禺海滩度假酒店(De Rhu Beach Resort)(39664763)</t>
  </si>
  <si>
    <t>高级双床房标准间&lt;不退款&gt;&lt;2人入住&gt;</t>
  </si>
  <si>
    <t>Faisal Basiron/Mohamad,Faisal Basiron/Mohamad</t>
  </si>
  <si>
    <t xml:space="preserve">21119909425	</t>
  </si>
  <si>
    <t>[巴黎]巴黎普尔曼中心 - 贝西(Pullman Paris Centre - Bercy)(37207775)</t>
  </si>
  <si>
    <t>经典大床房&lt;2人入住&gt;&lt;不退款&gt;</t>
  </si>
  <si>
    <t>KIM/SEOHYUN,PAEK/JISEON</t>
  </si>
  <si>
    <t xml:space="preserve">2703378	</t>
  </si>
  <si>
    <t xml:space="preserve">LRHLFWKW	</t>
  </si>
  <si>
    <t xml:space="preserve">21127322074	</t>
  </si>
  <si>
    <t>[圣路易斯－奥比斯波]玛丹娜酒店(Madonna Inn)(40100745)</t>
  </si>
  <si>
    <t>Cayucos大床房&lt;2人入住&gt;&lt;不退款&gt;</t>
  </si>
  <si>
    <t>Alschuler/Frederick</t>
  </si>
  <si>
    <t xml:space="preserve">21136644099	</t>
  </si>
  <si>
    <t>[曼谷]诺富特暹罗广场酒店 (SHA Plus+)(Novotel Bangkok on Siam Square (SHA Plus+))(37205836)</t>
  </si>
  <si>
    <t>豪华房&lt;2人入住&gt;&lt;不退款&gt;</t>
  </si>
  <si>
    <t>sukcheep/chompunuch</t>
  </si>
  <si>
    <t xml:space="preserve">858317	</t>
  </si>
  <si>
    <t xml:space="preserve">21240809939	</t>
  </si>
  <si>
    <t>[杜鲁斯]德卢斯米勒山购物中心附近伊克诺旅馆(Econo Lodge Duluth near Miller Hill Mall)(40037658)</t>
  </si>
  <si>
    <t>标准客房1张大床&lt;2人入住&gt;&lt;不退款&gt;</t>
  </si>
  <si>
    <t>Pauluik/Linda,Pauluik/Gord</t>
  </si>
  <si>
    <t xml:space="preserve">2716661	</t>
  </si>
  <si>
    <t xml:space="preserve">30202908	</t>
  </si>
  <si>
    <t xml:space="preserve">21261252923	</t>
  </si>
  <si>
    <t>[吉隆坡]吉隆坡四季酒店(Four Seasons Hotel Kuala Lumpur)(40721593)</t>
  </si>
  <si>
    <t>四季公园景套房&lt;2人入住&gt;&lt;不退款&gt;</t>
  </si>
  <si>
    <t>LIU/H</t>
  </si>
  <si>
    <t xml:space="preserve">2720102	</t>
  </si>
  <si>
    <t xml:space="preserve">acknowledge	</t>
  </si>
  <si>
    <t xml:space="preserve">21333495342	</t>
  </si>
  <si>
    <t>[巴黎]巴黎里昂火车站公民酒店(citizenM Paris Gare de Lyon)(46883332)</t>
  </si>
  <si>
    <t>特大床房&lt;2人入住&gt;&lt;不退款&gt;</t>
  </si>
  <si>
    <t>Lacoste/Fabien</t>
  </si>
  <si>
    <t xml:space="preserve">2723945	</t>
  </si>
  <si>
    <t xml:space="preserve">PGL-FX235831	</t>
  </si>
  <si>
    <t>，</t>
  </si>
  <si>
    <t>A221013091214481</t>
  </si>
  <si>
    <t>A221013091314481</t>
  </si>
  <si>
    <t>USD / HKD 当前参考汇率: 7.84927</t>
  </si>
  <si>
    <t>总计： 4681 USD/
36742.43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</si>
  <si>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</si>
  <si>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</si>
  <si>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</si>
  <si>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</si>
  <si>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</si>
  <si>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</si>
  <si>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</si>
  <si>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</si>
  <si>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</si>
  <si>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</si>
  <si>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</si>
  <si>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</si>
  <si>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</si>
  <si>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</si>
  <si>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</si>
  <si>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</si>
  <si>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</si>
  <si>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</si>
  <si>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</si>
  <si>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2022-06-07</t>
  </si>
  <si>
    <t>2580009</t>
  </si>
  <si>
    <t>奇迹大酒店</t>
  </si>
  <si>
    <t>Jean Crighton Deborah,Jean Crighton Deborah</t>
  </si>
  <si>
    <t>2022-10-09</t>
  </si>
  <si>
    <t>2022-10-10</t>
  </si>
  <si>
    <t>退房日周结</t>
  </si>
  <si>
    <t>333.47</t>
  </si>
  <si>
    <t>50.00</t>
  </si>
  <si>
    <t>0</t>
  </si>
  <si>
    <t>0.00</t>
  </si>
  <si>
    <t>携程盛景国际直连</t>
  </si>
  <si>
    <t>01.010677</t>
  </si>
  <si>
    <t>2022-06-07 18:02:29</t>
  </si>
  <si>
    <t>否</t>
  </si>
  <si>
    <t>汇智国际旅游发展有限公司</t>
  </si>
  <si>
    <t>直连</t>
  </si>
  <si>
    <t>泰国</t>
  </si>
  <si>
    <t>2022-07-06</t>
  </si>
  <si>
    <t>2612515</t>
  </si>
  <si>
    <t>大峡谷广场酒店</t>
  </si>
  <si>
    <t>Radu Daniel</t>
  </si>
  <si>
    <t>1872.55</t>
  </si>
  <si>
    <t>278.00</t>
  </si>
  <si>
    <t>2022-07-06 09:50:06</t>
  </si>
  <si>
    <t>美国</t>
  </si>
  <si>
    <t>2022-09-23</t>
  </si>
  <si>
    <t>2704584</t>
  </si>
  <si>
    <t>玛多娜酒店</t>
  </si>
  <si>
    <t>Alschuler Frederick</t>
  </si>
  <si>
    <t>1617.45</t>
  </si>
  <si>
    <t>228.00</t>
  </si>
  <si>
    <t>2022-09-23 10:20:28</t>
  </si>
  <si>
    <t>2022-09-24</t>
  </si>
  <si>
    <t>2706327</t>
  </si>
  <si>
    <t>诺富特暹罗广场酒店 (SHA Plus+)</t>
  </si>
  <si>
    <t>sukcheep chompunuch</t>
  </si>
  <si>
    <t>2022-10-08</t>
  </si>
  <si>
    <t>1043.36</t>
  </si>
  <si>
    <t>146.00</t>
  </si>
  <si>
    <t>2022-09-24 07:50:34</t>
  </si>
  <si>
    <t>2022-07-27</t>
  </si>
  <si>
    <t>2634728</t>
  </si>
  <si>
    <t>关丹德禺海滩度假酒店</t>
  </si>
  <si>
    <t>Faisal Basiron Mohamad,Faisal Basiron Mohamad</t>
  </si>
  <si>
    <t>759.35</t>
  </si>
  <si>
    <t>112.00</t>
  </si>
  <si>
    <t>2022-07-27 17:53:03</t>
  </si>
  <si>
    <t>马来西亚</t>
  </si>
  <si>
    <t>2022-10-01</t>
  </si>
  <si>
    <t>2720102</t>
  </si>
  <si>
    <t>吉隆坡四季酒店</t>
  </si>
  <si>
    <t>LIU H</t>
  </si>
  <si>
    <t>2022-10-04</t>
  </si>
  <si>
    <t>17727.56</t>
  </si>
  <si>
    <t>2484.00</t>
  </si>
  <si>
    <t>2022-10-02 14:45:00</t>
  </si>
  <si>
    <t>直采</t>
  </si>
  <si>
    <t>2723945</t>
  </si>
  <si>
    <t>巴黎里昂火车站公民酒店</t>
  </si>
  <si>
    <t>Lacoste Fabien</t>
  </si>
  <si>
    <t>3437.61</t>
  </si>
  <si>
    <t>481.00</t>
  </si>
  <si>
    <t>2022-10-04 13:50:56</t>
  </si>
  <si>
    <t>法国</t>
  </si>
  <si>
    <t>2022-09-22</t>
  </si>
  <si>
    <t>2703378</t>
  </si>
  <si>
    <t>巴黎铂尔曼中心 - 贝西</t>
  </si>
  <si>
    <t>KIM SEOHYUN,PAEK JISEON</t>
  </si>
  <si>
    <t>5653.28</t>
  </si>
  <si>
    <t>800.00</t>
  </si>
  <si>
    <t>2022-09-22 15:19:56</t>
  </si>
  <si>
    <t>2022-09-30</t>
  </si>
  <si>
    <t>2716661</t>
  </si>
  <si>
    <t>德卢斯米勒山购物中心附近伊克诺旅馆</t>
  </si>
  <si>
    <t>Pauluik Linda,Pauluik Gord</t>
  </si>
  <si>
    <t>728.87</t>
  </si>
  <si>
    <t>102.00</t>
  </si>
  <si>
    <t>2022-09-30 06:11:42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</si>
</sst>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13</xdr:col>
      <xdr:colOff>390525</xdr:colOff>
      <xdr:row>54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9906000" cy="512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44843</v>
      </c>
      <c r="G2" s="6">
        <v>44844</v>
      </c>
      <c r="H2" s="4">
        <v>1</v>
      </c>
      <c r="I2" s="4">
        <v>1</v>
      </c>
      <c r="J2" s="4">
        <v>1</v>
      </c>
      <c r="K2" s="4" t="s">
        <v>30</v>
      </c>
      <c r="L2" s="4">
        <v>50</v>
      </c>
      <c r="M2" s="4">
        <v>50</v>
      </c>
      <c r="N2" s="4" t="s">
        <v>31</v>
      </c>
      <c r="O2" s="4" t="s">
        <v>32</v>
      </c>
      <c r="P2" s="4" t="s">
        <v>33</v>
      </c>
      <c r="Q2" s="4">
        <v>0</v>
      </c>
      <c r="R2" s="7">
        <v>44719</v>
      </c>
      <c r="S2" s="6">
        <v>44847</v>
      </c>
      <c r="T2" s="4" t="s">
        <v>34</v>
      </c>
      <c r="U2" s="4">
        <v>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44843</v>
      </c>
      <c r="G3" s="6">
        <v>44844</v>
      </c>
      <c r="H3" s="4">
        <v>1</v>
      </c>
      <c r="I3" s="4">
        <v>1</v>
      </c>
      <c r="J3" s="4">
        <v>1</v>
      </c>
      <c r="K3" s="4" t="s">
        <v>30</v>
      </c>
      <c r="L3" s="4">
        <v>278</v>
      </c>
      <c r="M3" s="4">
        <v>278</v>
      </c>
      <c r="N3" s="4" t="s">
        <v>40</v>
      </c>
      <c r="O3" s="4" t="s">
        <v>32</v>
      </c>
      <c r="P3" s="4" t="s">
        <v>33</v>
      </c>
      <c r="Q3" s="4">
        <v>0</v>
      </c>
      <c r="R3" s="7">
        <v>44748</v>
      </c>
      <c r="S3" s="6">
        <v>44847</v>
      </c>
      <c r="T3" s="4" t="s">
        <v>34</v>
      </c>
      <c r="U3" s="4">
        <v>278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44842</v>
      </c>
      <c r="G4" s="6">
        <v>44844</v>
      </c>
      <c r="H4" s="4">
        <v>1</v>
      </c>
      <c r="I4" s="4">
        <v>2</v>
      </c>
      <c r="J4" s="4">
        <v>2</v>
      </c>
      <c r="K4" s="4" t="s">
        <v>30</v>
      </c>
      <c r="L4" s="4">
        <v>112</v>
      </c>
      <c r="M4" s="4">
        <v>112</v>
      </c>
      <c r="N4" s="4" t="s">
        <v>46</v>
      </c>
      <c r="O4" s="4" t="s">
        <v>32</v>
      </c>
      <c r="P4" s="4" t="s">
        <v>33</v>
      </c>
      <c r="Q4" s="4">
        <v>0</v>
      </c>
      <c r="R4" s="7">
        <v>44769</v>
      </c>
      <c r="S4" s="6">
        <v>44847</v>
      </c>
      <c r="T4" s="4" t="s">
        <v>34</v>
      </c>
      <c r="U4" s="4">
        <v>112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44842</v>
      </c>
      <c r="G5" s="6">
        <v>44844</v>
      </c>
      <c r="H5" s="4">
        <v>2</v>
      </c>
      <c r="I5" s="4">
        <v>2</v>
      </c>
      <c r="J5" s="4">
        <v>4</v>
      </c>
      <c r="K5" s="4" t="s">
        <v>30</v>
      </c>
      <c r="L5" s="4">
        <v>800</v>
      </c>
      <c r="M5" s="4">
        <v>800</v>
      </c>
      <c r="N5" s="4" t="s">
        <v>50</v>
      </c>
      <c r="O5" s="4" t="s">
        <v>32</v>
      </c>
      <c r="P5" s="4" t="s">
        <v>33</v>
      </c>
      <c r="Q5" s="4">
        <v>0</v>
      </c>
      <c r="R5" s="7">
        <v>44826</v>
      </c>
      <c r="S5" s="6">
        <v>44847</v>
      </c>
      <c r="T5" s="4" t="s">
        <v>34</v>
      </c>
      <c r="U5" s="4">
        <v>800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44843</v>
      </c>
      <c r="G6" s="6">
        <v>44844</v>
      </c>
      <c r="H6" s="4">
        <v>1</v>
      </c>
      <c r="I6" s="4">
        <v>1</v>
      </c>
      <c r="J6" s="4">
        <v>1</v>
      </c>
      <c r="K6" s="4" t="s">
        <v>30</v>
      </c>
      <c r="L6" s="4">
        <v>228</v>
      </c>
      <c r="M6" s="4">
        <v>228</v>
      </c>
      <c r="N6" s="4" t="s">
        <v>56</v>
      </c>
      <c r="O6" s="4" t="s">
        <v>32</v>
      </c>
      <c r="P6" s="4" t="s">
        <v>33</v>
      </c>
      <c r="Q6" s="4">
        <v>0</v>
      </c>
      <c r="R6" s="7">
        <v>44827</v>
      </c>
      <c r="S6" s="6">
        <v>44847</v>
      </c>
      <c r="T6" s="4" t="s">
        <v>34</v>
      </c>
      <c r="U6" s="4">
        <v>228</v>
      </c>
      <c r="V6" s="4">
        <v>0</v>
      </c>
      <c r="W6" s="4">
        <v>0</v>
      </c>
      <c r="X6" s="4" t="s">
        <v>41</v>
      </c>
      <c r="Y6" s="4" t="s">
        <v>42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44842</v>
      </c>
      <c r="G7" s="6">
        <v>44844</v>
      </c>
      <c r="H7" s="4">
        <v>1</v>
      </c>
      <c r="I7" s="4">
        <v>2</v>
      </c>
      <c r="J7" s="4">
        <v>2</v>
      </c>
      <c r="K7" s="4" t="s">
        <v>30</v>
      </c>
      <c r="L7" s="4">
        <v>146</v>
      </c>
      <c r="M7" s="4">
        <v>146</v>
      </c>
      <c r="N7" s="4" t="s">
        <v>60</v>
      </c>
      <c r="O7" s="4" t="s">
        <v>32</v>
      </c>
      <c r="P7" s="4" t="s">
        <v>33</v>
      </c>
      <c r="Q7" s="4">
        <v>0</v>
      </c>
      <c r="R7" s="7">
        <v>44828</v>
      </c>
      <c r="S7" s="6">
        <v>44847</v>
      </c>
      <c r="T7" s="4" t="s">
        <v>34</v>
      </c>
      <c r="U7" s="4">
        <v>146</v>
      </c>
      <c r="V7" s="4">
        <v>0</v>
      </c>
      <c r="W7" s="4">
        <v>0</v>
      </c>
      <c r="X7" s="4" t="s">
        <v>41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44843</v>
      </c>
      <c r="G8" s="6">
        <v>44844</v>
      </c>
      <c r="H8" s="4">
        <v>1</v>
      </c>
      <c r="I8" s="4">
        <v>1</v>
      </c>
      <c r="J8" s="4">
        <v>1</v>
      </c>
      <c r="K8" s="4" t="s">
        <v>30</v>
      </c>
      <c r="L8" s="4">
        <v>102</v>
      </c>
      <c r="M8" s="4">
        <v>102</v>
      </c>
      <c r="N8" s="4" t="s">
        <v>65</v>
      </c>
      <c r="O8" s="4" t="s">
        <v>32</v>
      </c>
      <c r="P8" s="4" t="s">
        <v>33</v>
      </c>
      <c r="Q8" s="4">
        <v>0</v>
      </c>
      <c r="R8" s="7">
        <v>44834</v>
      </c>
      <c r="S8" s="6">
        <v>44847</v>
      </c>
      <c r="T8" s="4" t="s">
        <v>34</v>
      </c>
      <c r="U8" s="4">
        <v>102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44838</v>
      </c>
      <c r="G9" s="6">
        <v>44844</v>
      </c>
      <c r="H9" s="4">
        <v>1</v>
      </c>
      <c r="I9" s="4">
        <v>6</v>
      </c>
      <c r="J9" s="4">
        <v>6</v>
      </c>
      <c r="K9" s="4" t="s">
        <v>30</v>
      </c>
      <c r="L9" s="4">
        <v>2484</v>
      </c>
      <c r="M9" s="4">
        <v>2484</v>
      </c>
      <c r="N9" s="4" t="s">
        <v>71</v>
      </c>
      <c r="O9" s="4" t="s">
        <v>32</v>
      </c>
      <c r="P9" s="4" t="s">
        <v>33</v>
      </c>
      <c r="Q9" s="4">
        <v>0</v>
      </c>
      <c r="R9" s="7">
        <v>44835</v>
      </c>
      <c r="S9" s="6">
        <v>44847</v>
      </c>
      <c r="T9" s="4" t="s">
        <v>34</v>
      </c>
      <c r="U9" s="4">
        <v>2484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44842</v>
      </c>
      <c r="G10" s="6">
        <v>44844</v>
      </c>
      <c r="H10" s="4">
        <v>1</v>
      </c>
      <c r="I10" s="4">
        <v>2</v>
      </c>
      <c r="J10" s="4">
        <v>2</v>
      </c>
      <c r="K10" s="4" t="s">
        <v>30</v>
      </c>
      <c r="L10" s="4">
        <v>481</v>
      </c>
      <c r="M10" s="4">
        <v>481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44838</v>
      </c>
      <c r="S10" s="6">
        <v>44847</v>
      </c>
      <c r="T10" s="4" t="s">
        <v>34</v>
      </c>
      <c r="U10" s="4">
        <v>481</v>
      </c>
      <c r="V10" s="4">
        <v>0</v>
      </c>
      <c r="W10" s="4">
        <v>0</v>
      </c>
      <c r="X10" s="4" t="s">
        <v>78</v>
      </c>
      <c r="Y10" s="4" t="s">
        <v>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6" sqref="A16:E19"/>
    </sheetView>
  </sheetViews>
  <sheetFormatPr defaultColWidth="9" defaultRowHeight="13.5"/>
  <cols>
    <col min="1" max="1" width="12.625" style="4"/>
    <col min="2" max="2" width="10.375" style="4"/>
    <col min="3" max="3" width="11.5" style="4"/>
    <col min="4" max="4" width="9" style="4"/>
    <col min="5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80</v>
      </c>
    </row>
    <row r="2" s="4" customFormat="1" spans="1:9">
      <c r="A2" s="5">
        <v>18068472985</v>
      </c>
      <c r="B2" s="6">
        <v>44843</v>
      </c>
      <c r="C2" s="6">
        <v>44844</v>
      </c>
      <c r="D2" s="4">
        <v>50</v>
      </c>
      <c r="E2" s="4" t="str">
        <f>VLOOKUP(A2,HOP!A:L,12,0)</f>
        <v>50.00</v>
      </c>
      <c r="F2" s="4" t="str">
        <f>VLOOKUP(A2,HOP!A:C,3,0)</f>
        <v>2580009</v>
      </c>
      <c r="G2" s="4">
        <f>D2-E2</f>
        <v>0</v>
      </c>
      <c r="H2" s="4" t="str">
        <f>$H$1&amp;F2</f>
        <v>，2580009</v>
      </c>
      <c r="I2" s="4" t="str">
        <f>VLOOKUP(A2,HOP!A:U,21,0)</f>
        <v>直连</v>
      </c>
    </row>
    <row r="3" s="4" customFormat="1" spans="1:9">
      <c r="A3" s="5">
        <v>18303815646</v>
      </c>
      <c r="B3" s="6">
        <v>44843</v>
      </c>
      <c r="C3" s="6">
        <v>44844</v>
      </c>
      <c r="D3" s="4">
        <v>278</v>
      </c>
      <c r="E3" s="4" t="str">
        <f>VLOOKUP(A3,HOP!A:L,12,0)</f>
        <v>278.00</v>
      </c>
      <c r="F3" s="4" t="str">
        <f>VLOOKUP(A3,HOP!A:C,3,0)</f>
        <v>2612515</v>
      </c>
      <c r="G3" s="4">
        <f t="shared" ref="G3:G10" si="0">D3-E3</f>
        <v>0</v>
      </c>
      <c r="H3" s="4" t="str">
        <f t="shared" ref="H3:H10" si="1">$H$1&amp;F3</f>
        <v>，2612515</v>
      </c>
      <c r="I3" s="4" t="str">
        <f>VLOOKUP(A3,HOP!A:U,21,0)</f>
        <v>直连</v>
      </c>
    </row>
    <row r="4" s="4" customFormat="1" spans="1:9">
      <c r="A4" s="5">
        <v>18533023213</v>
      </c>
      <c r="B4" s="6">
        <v>44842</v>
      </c>
      <c r="C4" s="6">
        <v>44844</v>
      </c>
      <c r="D4" s="4">
        <v>112</v>
      </c>
      <c r="E4" s="4" t="str">
        <f>VLOOKUP(A4,HOP!A:L,12,0)</f>
        <v>112.00</v>
      </c>
      <c r="F4" s="4" t="str">
        <f>VLOOKUP(A4,HOP!A:C,3,0)</f>
        <v>2634728</v>
      </c>
      <c r="G4" s="4">
        <f t="shared" si="0"/>
        <v>0</v>
      </c>
      <c r="H4" s="4" t="str">
        <f t="shared" si="1"/>
        <v>，2634728</v>
      </c>
      <c r="I4" s="4" t="str">
        <f>VLOOKUP(A4,HOP!A:U,21,0)</f>
        <v>直连</v>
      </c>
    </row>
    <row r="5" s="4" customFormat="1" spans="1:9">
      <c r="A5" s="5">
        <v>21119909425</v>
      </c>
      <c r="B5" s="6">
        <v>44842</v>
      </c>
      <c r="C5" s="6">
        <v>44844</v>
      </c>
      <c r="D5" s="4">
        <v>800</v>
      </c>
      <c r="E5" s="4" t="str">
        <f>VLOOKUP(A5,HOP!A:L,12,0)</f>
        <v>800.00</v>
      </c>
      <c r="F5" s="4" t="str">
        <f>VLOOKUP(A5,HOP!A:C,3,0)</f>
        <v>2703378</v>
      </c>
      <c r="G5" s="4">
        <f t="shared" si="0"/>
        <v>0</v>
      </c>
      <c r="H5" s="4" t="str">
        <f t="shared" si="1"/>
        <v>，2703378</v>
      </c>
      <c r="I5" s="4" t="str">
        <f>VLOOKUP(A5,HOP!A:U,21,0)</f>
        <v>直连</v>
      </c>
    </row>
    <row r="6" s="4" customFormat="1" spans="1:9">
      <c r="A6" s="5">
        <v>21127322074</v>
      </c>
      <c r="B6" s="6">
        <v>44843</v>
      </c>
      <c r="C6" s="6">
        <v>44844</v>
      </c>
      <c r="D6" s="4">
        <v>228</v>
      </c>
      <c r="E6" s="4" t="str">
        <f>VLOOKUP(A6,HOP!A:L,12,0)</f>
        <v>228.00</v>
      </c>
      <c r="F6" s="4" t="str">
        <f>VLOOKUP(A6,HOP!A:C,3,0)</f>
        <v>2704584</v>
      </c>
      <c r="G6" s="4">
        <f t="shared" si="0"/>
        <v>0</v>
      </c>
      <c r="H6" s="4" t="str">
        <f t="shared" si="1"/>
        <v>，2704584</v>
      </c>
      <c r="I6" s="4" t="str">
        <f>VLOOKUP(A6,HOP!A:U,21,0)</f>
        <v>直连</v>
      </c>
    </row>
    <row r="7" s="4" customFormat="1" spans="1:9">
      <c r="A7" s="5">
        <v>21136644099</v>
      </c>
      <c r="B7" s="6">
        <v>44842</v>
      </c>
      <c r="C7" s="6">
        <v>44844</v>
      </c>
      <c r="D7" s="4">
        <v>146</v>
      </c>
      <c r="E7" s="4" t="str">
        <f>VLOOKUP(A7,HOP!A:L,12,0)</f>
        <v>146.00</v>
      </c>
      <c r="F7" s="4" t="str">
        <f>VLOOKUP(A7,HOP!A:C,3,0)</f>
        <v>2706327</v>
      </c>
      <c r="G7" s="4">
        <f t="shared" si="0"/>
        <v>0</v>
      </c>
      <c r="H7" s="4" t="str">
        <f t="shared" si="1"/>
        <v>，2706327</v>
      </c>
      <c r="I7" s="4" t="str">
        <f>VLOOKUP(A7,HOP!A:U,21,0)</f>
        <v>直连</v>
      </c>
    </row>
    <row r="8" s="4" customFormat="1" spans="1:9">
      <c r="A8" s="5">
        <v>21240809939</v>
      </c>
      <c r="B8" s="6">
        <v>44843</v>
      </c>
      <c r="C8" s="6">
        <v>44844</v>
      </c>
      <c r="D8" s="4">
        <v>102</v>
      </c>
      <c r="E8" s="4" t="str">
        <f>VLOOKUP(A8,HOP!A:L,12,0)</f>
        <v>102.00</v>
      </c>
      <c r="F8" s="4" t="str">
        <f>VLOOKUP(A8,HOP!A:C,3,0)</f>
        <v>2716661</v>
      </c>
      <c r="G8" s="4">
        <f t="shared" si="0"/>
        <v>0</v>
      </c>
      <c r="H8" s="4" t="str">
        <f t="shared" si="1"/>
        <v>，2716661</v>
      </c>
      <c r="I8" s="4" t="str">
        <f>VLOOKUP(A8,HOP!A:U,21,0)</f>
        <v>直连</v>
      </c>
    </row>
    <row r="9" s="4" customFormat="1" spans="1:9">
      <c r="A9" s="5">
        <v>21261252923</v>
      </c>
      <c r="B9" s="6">
        <v>44838</v>
      </c>
      <c r="C9" s="6">
        <v>44844</v>
      </c>
      <c r="D9" s="4">
        <v>2484</v>
      </c>
      <c r="E9" s="4" t="str">
        <f>VLOOKUP(A9,HOP!A:L,12,0)</f>
        <v>2484.00</v>
      </c>
      <c r="F9" s="4" t="str">
        <f>VLOOKUP(A9,HOP!A:C,3,0)</f>
        <v>2720102</v>
      </c>
      <c r="G9" s="4">
        <f t="shared" si="0"/>
        <v>0</v>
      </c>
      <c r="H9" s="4" t="str">
        <f t="shared" si="1"/>
        <v>，2720102</v>
      </c>
      <c r="I9" s="4" t="str">
        <f>VLOOKUP(A9,HOP!A:U,21,0)</f>
        <v>直采</v>
      </c>
    </row>
    <row r="10" s="4" customFormat="1" spans="1:9">
      <c r="A10" s="5">
        <v>21333495342</v>
      </c>
      <c r="B10" s="6">
        <v>44842</v>
      </c>
      <c r="C10" s="6">
        <v>44844</v>
      </c>
      <c r="D10" s="4">
        <v>481</v>
      </c>
      <c r="E10" s="4" t="str">
        <f>VLOOKUP(A10,HOP!A:L,12,0)</f>
        <v>481.00</v>
      </c>
      <c r="F10" s="4" t="str">
        <f>VLOOKUP(A10,HOP!A:C,3,0)</f>
        <v>2723945</v>
      </c>
      <c r="G10" s="4">
        <f t="shared" si="0"/>
        <v>0</v>
      </c>
      <c r="H10" s="4" t="str">
        <f t="shared" si="1"/>
        <v>，2723945</v>
      </c>
      <c r="I10" s="4" t="str">
        <f>VLOOKUP(A10,HOP!A:U,21,0)</f>
        <v>直连</v>
      </c>
    </row>
    <row r="12" spans="4:4">
      <c r="D12" s="4">
        <f>SUM(D2:D11)</f>
        <v>4681</v>
      </c>
    </row>
    <row r="16" spans="1:5">
      <c r="A16" s="4" t="s">
        <v>81</v>
      </c>
      <c r="D16" s="4">
        <v>2484</v>
      </c>
      <c r="E16" s="4">
        <v>19497.58</v>
      </c>
    </row>
    <row r="17" spans="1:5">
      <c r="A17" s="4" t="s">
        <v>82</v>
      </c>
      <c r="D17" s="4">
        <v>2197</v>
      </c>
      <c r="E17" s="4">
        <v>17244.85</v>
      </c>
    </row>
    <row r="18" spans="1:5">
      <c r="A18" s="4" t="s">
        <v>83</v>
      </c>
      <c r="D18" s="4">
        <f>SUM(D16:D17)</f>
        <v>4681</v>
      </c>
      <c r="E18" s="4">
        <f>SUM(E16:E17)</f>
        <v>36742.43</v>
      </c>
    </row>
    <row r="19" spans="1:1">
      <c r="A19" s="4" t="s">
        <v>84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85</v>
      </c>
      <c r="B1" s="2" t="s">
        <v>86</v>
      </c>
      <c r="C1" s="2" t="s">
        <v>87</v>
      </c>
      <c r="D1" s="2" t="s">
        <v>88</v>
      </c>
      <c r="E1" s="2" t="s">
        <v>13</v>
      </c>
      <c r="F1" s="2" t="s">
        <v>5</v>
      </c>
      <c r="G1" s="2" t="s">
        <v>6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  <c r="U1" s="2" t="s">
        <v>102</v>
      </c>
      <c r="V1" s="2" t="s">
        <v>103</v>
      </c>
    </row>
    <row r="2" s="1" customFormat="1" spans="1:22">
      <c r="A2" s="3">
        <v>18068472985</v>
      </c>
      <c r="B2" s="1" t="s">
        <v>104</v>
      </c>
      <c r="C2" s="1" t="s">
        <v>105</v>
      </c>
      <c r="D2" s="1" t="s">
        <v>106</v>
      </c>
      <c r="E2" s="1" t="s">
        <v>107</v>
      </c>
      <c r="F2" s="1" t="s">
        <v>108</v>
      </c>
      <c r="G2" s="1" t="s">
        <v>109</v>
      </c>
      <c r="H2" s="1" t="s">
        <v>110</v>
      </c>
      <c r="I2" s="1" t="s">
        <v>111</v>
      </c>
      <c r="J2" s="1" t="s">
        <v>30</v>
      </c>
      <c r="K2" s="1" t="s">
        <v>112</v>
      </c>
      <c r="L2" s="1" t="s">
        <v>112</v>
      </c>
      <c r="M2" s="1" t="s">
        <v>113</v>
      </c>
      <c r="N2" s="1" t="s">
        <v>113</v>
      </c>
      <c r="O2" s="1" t="s">
        <v>114</v>
      </c>
      <c r="P2" s="1" t="s">
        <v>115</v>
      </c>
      <c r="Q2" s="1" t="s">
        <v>116</v>
      </c>
      <c r="R2" s="1" t="s">
        <v>117</v>
      </c>
      <c r="S2" s="1" t="s">
        <v>118</v>
      </c>
      <c r="T2" s="1" t="s">
        <v>119</v>
      </c>
      <c r="U2" s="1" t="s">
        <v>120</v>
      </c>
      <c r="V2" s="1" t="s">
        <v>121</v>
      </c>
    </row>
    <row r="3" s="1" customFormat="1" spans="1:22">
      <c r="A3" s="3">
        <v>18303815646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108</v>
      </c>
      <c r="G3" s="1" t="s">
        <v>109</v>
      </c>
      <c r="H3" s="1" t="s">
        <v>110</v>
      </c>
      <c r="I3" s="1" t="s">
        <v>126</v>
      </c>
      <c r="J3" s="1" t="s">
        <v>30</v>
      </c>
      <c r="K3" s="1" t="s">
        <v>127</v>
      </c>
      <c r="L3" s="1" t="s">
        <v>127</v>
      </c>
      <c r="M3" s="1" t="s">
        <v>113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128</v>
      </c>
      <c r="S3" s="1" t="s">
        <v>118</v>
      </c>
      <c r="T3" s="1" t="s">
        <v>119</v>
      </c>
      <c r="U3" s="1" t="s">
        <v>120</v>
      </c>
      <c r="V3" s="1" t="s">
        <v>129</v>
      </c>
    </row>
    <row r="4" s="1" customFormat="1" spans="1:22">
      <c r="A4" s="3">
        <v>21127322074</v>
      </c>
      <c r="B4" s="1" t="s">
        <v>130</v>
      </c>
      <c r="C4" s="1" t="s">
        <v>131</v>
      </c>
      <c r="D4" s="1" t="s">
        <v>132</v>
      </c>
      <c r="E4" s="1" t="s">
        <v>133</v>
      </c>
      <c r="F4" s="1" t="s">
        <v>108</v>
      </c>
      <c r="G4" s="1" t="s">
        <v>109</v>
      </c>
      <c r="H4" s="1" t="s">
        <v>110</v>
      </c>
      <c r="I4" s="1" t="s">
        <v>134</v>
      </c>
      <c r="J4" s="1" t="s">
        <v>30</v>
      </c>
      <c r="K4" s="1" t="s">
        <v>135</v>
      </c>
      <c r="L4" s="1" t="s">
        <v>135</v>
      </c>
      <c r="M4" s="1" t="s">
        <v>113</v>
      </c>
      <c r="N4" s="1" t="s">
        <v>113</v>
      </c>
      <c r="O4" s="1" t="s">
        <v>114</v>
      </c>
      <c r="P4" s="1" t="s">
        <v>115</v>
      </c>
      <c r="Q4" s="1" t="s">
        <v>116</v>
      </c>
      <c r="R4" s="1" t="s">
        <v>136</v>
      </c>
      <c r="S4" s="1" t="s">
        <v>118</v>
      </c>
      <c r="T4" s="1" t="s">
        <v>119</v>
      </c>
      <c r="U4" s="1" t="s">
        <v>120</v>
      </c>
      <c r="V4" s="1" t="s">
        <v>129</v>
      </c>
    </row>
    <row r="5" s="1" customFormat="1" spans="1:22">
      <c r="A5" s="3">
        <v>21136644099</v>
      </c>
      <c r="B5" s="1" t="s">
        <v>137</v>
      </c>
      <c r="C5" s="1" t="s">
        <v>138</v>
      </c>
      <c r="D5" s="1" t="s">
        <v>139</v>
      </c>
      <c r="E5" s="1" t="s">
        <v>140</v>
      </c>
      <c r="F5" s="1" t="s">
        <v>141</v>
      </c>
      <c r="G5" s="1" t="s">
        <v>109</v>
      </c>
      <c r="H5" s="1" t="s">
        <v>110</v>
      </c>
      <c r="I5" s="1" t="s">
        <v>142</v>
      </c>
      <c r="J5" s="1" t="s">
        <v>30</v>
      </c>
      <c r="K5" s="1" t="s">
        <v>143</v>
      </c>
      <c r="L5" s="1" t="s">
        <v>143</v>
      </c>
      <c r="M5" s="1" t="s">
        <v>113</v>
      </c>
      <c r="N5" s="1" t="s">
        <v>113</v>
      </c>
      <c r="O5" s="1" t="s">
        <v>114</v>
      </c>
      <c r="P5" s="1" t="s">
        <v>115</v>
      </c>
      <c r="Q5" s="1" t="s">
        <v>116</v>
      </c>
      <c r="R5" s="1" t="s">
        <v>144</v>
      </c>
      <c r="S5" s="1" t="s">
        <v>118</v>
      </c>
      <c r="T5" s="1" t="s">
        <v>119</v>
      </c>
      <c r="U5" s="1" t="s">
        <v>120</v>
      </c>
      <c r="V5" s="1" t="s">
        <v>121</v>
      </c>
    </row>
    <row r="6" s="1" customFormat="1" spans="1:22">
      <c r="A6" s="3">
        <v>18533023213</v>
      </c>
      <c r="B6" s="1" t="s">
        <v>145</v>
      </c>
      <c r="C6" s="1" t="s">
        <v>146</v>
      </c>
      <c r="D6" s="1" t="s">
        <v>147</v>
      </c>
      <c r="E6" s="1" t="s">
        <v>148</v>
      </c>
      <c r="F6" s="1" t="s">
        <v>141</v>
      </c>
      <c r="G6" s="1" t="s">
        <v>109</v>
      </c>
      <c r="H6" s="1" t="s">
        <v>110</v>
      </c>
      <c r="I6" s="1" t="s">
        <v>149</v>
      </c>
      <c r="J6" s="1" t="s">
        <v>30</v>
      </c>
      <c r="K6" s="1" t="s">
        <v>150</v>
      </c>
      <c r="L6" s="1" t="s">
        <v>150</v>
      </c>
      <c r="M6" s="1" t="s">
        <v>113</v>
      </c>
      <c r="N6" s="1" t="s">
        <v>113</v>
      </c>
      <c r="O6" s="1" t="s">
        <v>114</v>
      </c>
      <c r="P6" s="1" t="s">
        <v>115</v>
      </c>
      <c r="Q6" s="1" t="s">
        <v>116</v>
      </c>
      <c r="R6" s="1" t="s">
        <v>151</v>
      </c>
      <c r="S6" s="1" t="s">
        <v>118</v>
      </c>
      <c r="T6" s="1" t="s">
        <v>119</v>
      </c>
      <c r="U6" s="1" t="s">
        <v>120</v>
      </c>
      <c r="V6" s="1" t="s">
        <v>152</v>
      </c>
    </row>
    <row r="7" s="1" customFormat="1" spans="1:22">
      <c r="A7" s="3">
        <v>21261252923</v>
      </c>
      <c r="B7" s="1" t="s">
        <v>153</v>
      </c>
      <c r="C7" s="1" t="s">
        <v>154</v>
      </c>
      <c r="D7" s="1" t="s">
        <v>155</v>
      </c>
      <c r="E7" s="1" t="s">
        <v>156</v>
      </c>
      <c r="F7" s="1" t="s">
        <v>157</v>
      </c>
      <c r="G7" s="1" t="s">
        <v>109</v>
      </c>
      <c r="H7" s="1" t="s">
        <v>110</v>
      </c>
      <c r="I7" s="1" t="s">
        <v>158</v>
      </c>
      <c r="J7" s="1" t="s">
        <v>30</v>
      </c>
      <c r="K7" s="1" t="s">
        <v>159</v>
      </c>
      <c r="L7" s="1" t="s">
        <v>159</v>
      </c>
      <c r="M7" s="1" t="s">
        <v>113</v>
      </c>
      <c r="N7" s="1" t="s">
        <v>113</v>
      </c>
      <c r="O7" s="1" t="s">
        <v>114</v>
      </c>
      <c r="P7" s="1" t="s">
        <v>115</v>
      </c>
      <c r="Q7" s="1" t="s">
        <v>116</v>
      </c>
      <c r="R7" s="1" t="s">
        <v>160</v>
      </c>
      <c r="S7" s="1" t="s">
        <v>118</v>
      </c>
      <c r="T7" s="1" t="s">
        <v>119</v>
      </c>
      <c r="U7" s="1" t="s">
        <v>161</v>
      </c>
      <c r="V7" s="1" t="s">
        <v>152</v>
      </c>
    </row>
    <row r="8" s="1" customFormat="1" spans="1:22">
      <c r="A8" s="3">
        <v>21333495342</v>
      </c>
      <c r="B8" s="1" t="s">
        <v>157</v>
      </c>
      <c r="C8" s="1" t="s">
        <v>162</v>
      </c>
      <c r="D8" s="1" t="s">
        <v>163</v>
      </c>
      <c r="E8" s="1" t="s">
        <v>164</v>
      </c>
      <c r="F8" s="1" t="s">
        <v>141</v>
      </c>
      <c r="G8" s="1" t="s">
        <v>109</v>
      </c>
      <c r="H8" s="1" t="s">
        <v>110</v>
      </c>
      <c r="I8" s="1" t="s">
        <v>165</v>
      </c>
      <c r="J8" s="1" t="s">
        <v>30</v>
      </c>
      <c r="K8" s="1" t="s">
        <v>166</v>
      </c>
      <c r="L8" s="1" t="s">
        <v>166</v>
      </c>
      <c r="M8" s="1" t="s">
        <v>113</v>
      </c>
      <c r="N8" s="1" t="s">
        <v>113</v>
      </c>
      <c r="O8" s="1" t="s">
        <v>114</v>
      </c>
      <c r="P8" s="1" t="s">
        <v>115</v>
      </c>
      <c r="Q8" s="1" t="s">
        <v>116</v>
      </c>
      <c r="R8" s="1" t="s">
        <v>167</v>
      </c>
      <c r="S8" s="1" t="s">
        <v>118</v>
      </c>
      <c r="T8" s="1" t="s">
        <v>119</v>
      </c>
      <c r="U8" s="1" t="s">
        <v>120</v>
      </c>
      <c r="V8" s="1" t="s">
        <v>168</v>
      </c>
    </row>
    <row r="9" s="1" customFormat="1" spans="1:22">
      <c r="A9" s="3">
        <v>21119909425</v>
      </c>
      <c r="B9" s="1" t="s">
        <v>169</v>
      </c>
      <c r="C9" s="1" t="s">
        <v>170</v>
      </c>
      <c r="D9" s="1" t="s">
        <v>171</v>
      </c>
      <c r="E9" s="1" t="s">
        <v>172</v>
      </c>
      <c r="F9" s="1" t="s">
        <v>141</v>
      </c>
      <c r="G9" s="1" t="s">
        <v>109</v>
      </c>
      <c r="H9" s="1" t="s">
        <v>110</v>
      </c>
      <c r="I9" s="1" t="s">
        <v>173</v>
      </c>
      <c r="J9" s="1" t="s">
        <v>30</v>
      </c>
      <c r="K9" s="1" t="s">
        <v>174</v>
      </c>
      <c r="L9" s="1" t="s">
        <v>174</v>
      </c>
      <c r="M9" s="1" t="s">
        <v>113</v>
      </c>
      <c r="N9" s="1" t="s">
        <v>113</v>
      </c>
      <c r="O9" s="1" t="s">
        <v>114</v>
      </c>
      <c r="P9" s="1" t="s">
        <v>115</v>
      </c>
      <c r="Q9" s="1" t="s">
        <v>116</v>
      </c>
      <c r="R9" s="1" t="s">
        <v>175</v>
      </c>
      <c r="S9" s="1" t="s">
        <v>118</v>
      </c>
      <c r="T9" s="1" t="s">
        <v>119</v>
      </c>
      <c r="U9" s="1" t="s">
        <v>120</v>
      </c>
      <c r="V9" s="1" t="s">
        <v>168</v>
      </c>
    </row>
    <row r="10" s="1" customFormat="1" spans="1:22">
      <c r="A10" s="3">
        <v>21240809939</v>
      </c>
      <c r="B10" s="1" t="s">
        <v>176</v>
      </c>
      <c r="C10" s="1" t="s">
        <v>177</v>
      </c>
      <c r="D10" s="1" t="s">
        <v>178</v>
      </c>
      <c r="E10" s="1" t="s">
        <v>179</v>
      </c>
      <c r="F10" s="1" t="s">
        <v>108</v>
      </c>
      <c r="G10" s="1" t="s">
        <v>109</v>
      </c>
      <c r="H10" s="1" t="s">
        <v>110</v>
      </c>
      <c r="I10" s="1" t="s">
        <v>180</v>
      </c>
      <c r="J10" s="1" t="s">
        <v>30</v>
      </c>
      <c r="K10" s="1" t="s">
        <v>181</v>
      </c>
      <c r="L10" s="1" t="s">
        <v>181</v>
      </c>
      <c r="M10" s="1" t="s">
        <v>113</v>
      </c>
      <c r="N10" s="1" t="s">
        <v>113</v>
      </c>
      <c r="O10" s="1" t="s">
        <v>114</v>
      </c>
      <c r="P10" s="1" t="s">
        <v>115</v>
      </c>
      <c r="Q10" s="1" t="s">
        <v>116</v>
      </c>
      <c r="R10" s="1" t="s">
        <v>182</v>
      </c>
      <c r="S10" s="1" t="s">
        <v>118</v>
      </c>
      <c r="T10" s="1" t="s">
        <v>119</v>
      </c>
      <c r="U10" s="1" t="s">
        <v>120</v>
      </c>
      <c r="V10" s="1" t="s">
        <v>129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2022-10-13T01:06:31Z</dcterms:created>
  <dcterms:modified xsi:type="dcterms:W3CDTF">2022-10-13T01:13:08Z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D62215E12DFA45B194A25D167FF2CE74</vt:lpwstr>
  </property>
  <property fmtid="{D5CDD505-2E9C-101B-9397-08002B2CF9AE}" pid="3" name="KSOProductBuildVer">
    <vt:lpwstr>2052-11.1.0.12358</vt:lpwstr>
  </property>
</Properties>
</file>