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<sst xmlns="http://schemas.openxmlformats.org/spreadsheetml/2006/main" count="657" uniqueCount="305">
  <si>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</si>
  <si>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</si>
  <si>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</si>
  <si>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</si>
  <si>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</si>
  <si>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</si>
  <si>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</si>
  <si>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</si>
  <si>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</si>
  <si>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</si>
  <si>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</si>
  <si>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</si>
  <si>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</si>
  <si>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</si>
  <si>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</si>
  <si>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</si>
  <si>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</si>
  <si>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</si>
  <si>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</si>
  <si>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</si>
  <si>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</si>
  <si>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</si>
  <si>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</si>
  <si>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</si>
  <si>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</si>
  <si>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17920554566	</t>
  </si>
  <si>
    <t>Ctrip</t>
  </si>
  <si>
    <t>正常</t>
  </si>
  <si>
    <t>[西归浦市]济州神话世界萨默塞特服务公寓(Somerset Jeju Shinhwa World)(21503257)</t>
  </si>
  <si>
    <t>家庭套房(至少连住2晚及以上)&lt;4人入住&gt;&lt;不退款&gt;&lt;早餐&gt;</t>
  </si>
  <si>
    <t>USD</t>
  </si>
  <si>
    <t>Lee/Hyeyeon,Lee/Hyeyeon,Lee/Hyeyeon,Lee/Hyeyeon</t>
  </si>
  <si>
    <t>CA6352221010USD-W</t>
  </si>
  <si>
    <t>未提现</t>
  </si>
  <si>
    <t>携程开票</t>
  </si>
  <si>
    <t xml:space="preserve">2547277	</t>
  </si>
  <si>
    <t xml:space="preserve">1628884	</t>
  </si>
  <si>
    <t xml:space="preserve">18584112059	</t>
  </si>
  <si>
    <t>[帕岸岛]帕岸岛湾景度假酒店(Phangan Bay Shore Resort)(16078831)</t>
  </si>
  <si>
    <t>别墅&lt;2人入住&gt;&lt;不退款&gt;&lt;早餐&gt;</t>
  </si>
  <si>
    <t>Sagi/Roy</t>
  </si>
  <si>
    <t xml:space="preserve">	</t>
  </si>
  <si>
    <t xml:space="preserve">EXP-1986855326	</t>
  </si>
  <si>
    <t xml:space="preserve">18926248254	</t>
  </si>
  <si>
    <t>[柑林县]金兰富神度假酒店(Fusion Resort Cam Ranh -  All Spa Inclusive)(26557504)</t>
  </si>
  <si>
    <t>别致一室套房&lt;2人入住&gt;&lt;不退款&gt;</t>
  </si>
  <si>
    <t>LEE/WOOSUNG,KIM/YUNKYUNG</t>
  </si>
  <si>
    <t xml:space="preserve">2681336	</t>
  </si>
  <si>
    <t xml:space="preserve">88015	</t>
  </si>
  <si>
    <t xml:space="preserve">18946170583	</t>
  </si>
  <si>
    <t>[魁北克城]魁北克协和酒店(Hôtel Le Concorde Québec)(16130776)</t>
  </si>
  <si>
    <t>高级大床房&lt;2人入住&gt;&lt;不退款&gt;</t>
  </si>
  <si>
    <t>Benoit/Benoit Levesque</t>
  </si>
  <si>
    <t xml:space="preserve">2685226	</t>
  </si>
  <si>
    <t xml:space="preserve">116529029	</t>
  </si>
  <si>
    <t xml:space="preserve">18954406996	</t>
  </si>
  <si>
    <t>[首尔]首尔东大门诺富特大使酒店(Novotel Ambassador Seoul Dongdaemun Hotels &amp; Residences)(32245372)</t>
  </si>
  <si>
    <t>高级房（2张单人床）&lt;2人入住&gt;&lt;不退款&gt;</t>
  </si>
  <si>
    <t>Kim/Kyunga</t>
  </si>
  <si>
    <t xml:space="preserve">2689280	</t>
  </si>
  <si>
    <t xml:space="preserve">446844	</t>
  </si>
  <si>
    <t xml:space="preserve">21009734232	</t>
  </si>
  <si>
    <t>[圣保罗]保利斯塔 H3 酒店(H3 Hotel Paulista)(22757679)</t>
  </si>
  <si>
    <t>三人房&lt;2人入住&gt;&lt;不退款&gt;</t>
  </si>
  <si>
    <t>VIEIRA/HARIEL</t>
  </si>
  <si>
    <t xml:space="preserve">2691890	</t>
  </si>
  <si>
    <t xml:space="preserve">64500479	</t>
  </si>
  <si>
    <t xml:space="preserve">21084975745	</t>
  </si>
  <si>
    <t>[莱比锡]蒂安尼公园酒店(Parkhotel Diani)(39546720)</t>
  </si>
  <si>
    <t>舒适房双人床&lt;2人入住&gt;&lt;不退款&gt;</t>
  </si>
  <si>
    <t>Rauschenbach/Marion</t>
  </si>
  <si>
    <t xml:space="preserve">2699365	</t>
  </si>
  <si>
    <t xml:space="preserve">EXPEDIA_2014664138	</t>
  </si>
  <si>
    <t>取消</t>
  </si>
  <si>
    <t xml:space="preserve">17968363189	</t>
  </si>
  <si>
    <t>[尼亚加拉瀑布]塞涅卡尼亚加拉度假娱乐场酒店(Seneca Niagara Resort &amp; Casino)(44789731)</t>
  </si>
  <si>
    <t>豪华客房, 1 张特大床房(至少连住2晚及以上)&lt;2人入住&gt;&lt;不退款&gt;</t>
  </si>
  <si>
    <t>Teo/Boon Chen</t>
  </si>
  <si>
    <t>CA6352221017USD-W</t>
  </si>
  <si>
    <t xml:space="preserve">2558445	</t>
  </si>
  <si>
    <t xml:space="preserve">109929804	</t>
  </si>
  <si>
    <t xml:space="preserve">17989723974	</t>
  </si>
  <si>
    <t>[普吉岛]盖格酒店 (SHA Extra Plus)(The GIG Hotel (SHA Extra Plus))(8044227)</t>
  </si>
  <si>
    <t>高级房&lt;2人入住&gt;&lt;不退款&gt;</t>
  </si>
  <si>
    <t>Todd/Dennis,Todd/Dennis</t>
  </si>
  <si>
    <t xml:space="preserve">2563205	</t>
  </si>
  <si>
    <t xml:space="preserve">EXP-1948031789	</t>
  </si>
  <si>
    <t xml:space="preserve">18040996029	</t>
  </si>
  <si>
    <t>[曼谷]素坤逸路8号希望之地酒店(Hope Land Hotel Sukhumvit 8)(21428120)</t>
  </si>
  <si>
    <t>George/Douglas,George/Douglas</t>
  </si>
  <si>
    <t xml:space="preserve">18060110499	</t>
  </si>
  <si>
    <t>[拉普拉普]宿雾迈瑞柏高碧海度假村(Bluewater Maribago Beach Resort Cebu)(8076309)</t>
  </si>
  <si>
    <t>豪华房(至少连住2晚及以上)&lt;4人入住&gt;&lt;不退款&gt;</t>
  </si>
  <si>
    <t>Price/Joy,Price/Joy,Price/Joy,Price/Joy</t>
  </si>
  <si>
    <t xml:space="preserve">2578179	</t>
  </si>
  <si>
    <t xml:space="preserve">98243	</t>
  </si>
  <si>
    <t xml:space="preserve">18351104142	</t>
  </si>
  <si>
    <t>[曼谷]曼谷最佳舒适住宅酒店(Best Comfort Residential Hotel Bangkok)(21489876)</t>
  </si>
  <si>
    <t>标准房&lt;2人入住&gt;&lt;不退款&gt;</t>
  </si>
  <si>
    <t>CHAKRABORTY/SUTANU</t>
  </si>
  <si>
    <t xml:space="preserve">18587696041	</t>
  </si>
  <si>
    <t>[巴斯]巴斯盖恩斯柏若夫 Spa - 全球奢华精品酒店(The Gainsborough Bath Spa - Small Luxury Hotels of The World)(15986585)</t>
  </si>
  <si>
    <t>豪华客房, 1 张大床&lt;不退款&gt;&lt;2人入住&gt;</t>
  </si>
  <si>
    <t>Mulcock/Neil</t>
  </si>
  <si>
    <t xml:space="preserve">696808959	</t>
  </si>
  <si>
    <t xml:space="preserve">18851214550	</t>
  </si>
  <si>
    <t>[吉隆坡]吉隆坡四季酒店(Four Seasons Hotel Kuala Lumpur)(16978223)</t>
  </si>
  <si>
    <t>城景特大床房&lt;2人入住&gt;&lt;不退款&gt;</t>
  </si>
  <si>
    <t>ALMADANI/SHAHER MAHMOUD</t>
  </si>
  <si>
    <t xml:space="preserve">2665053	</t>
  </si>
  <si>
    <t xml:space="preserve">3156529	</t>
  </si>
  <si>
    <t xml:space="preserve">18914446959	</t>
  </si>
  <si>
    <t>[卡姆登]伦敦圣吉尔斯酒店(St Giles London – A St Giles Hotel)(8720196)</t>
  </si>
  <si>
    <t>经典客房&lt;2人入住&gt;&lt;不退款&gt;</t>
  </si>
  <si>
    <t>Nielsen/Mikkel Holm</t>
  </si>
  <si>
    <t xml:space="preserve">2675516	</t>
  </si>
  <si>
    <t xml:space="preserve">816756	</t>
  </si>
  <si>
    <t xml:space="preserve">18946705306	</t>
  </si>
  <si>
    <t>[Sukrupasa Mahallesi]丘陵酒店(Hilly Hotel)(39505142)</t>
  </si>
  <si>
    <t>标准间&lt;2人入住&gt;&lt;不退款&gt;</t>
  </si>
  <si>
    <t>karaman/altug,turchyna/hanna</t>
  </si>
  <si>
    <t xml:space="preserve">32749081	</t>
  </si>
  <si>
    <t xml:space="preserve">21041427504	</t>
  </si>
  <si>
    <t>[韦斯特利]逸景酒店(Pleasant View Inn)(39964404)</t>
  </si>
  <si>
    <t>标准间1张大床&lt;2人入住&gt;&lt;不退款&gt;</t>
  </si>
  <si>
    <t>Richard/Kevin D</t>
  </si>
  <si>
    <t xml:space="preserve">2013935706	</t>
  </si>
  <si>
    <t xml:space="preserve">21045993007	</t>
  </si>
  <si>
    <t>[蒙特利尔]勒努维尔酒店(Le Nouvel Hotel)(24544147)</t>
  </si>
  <si>
    <t>标准房(至少连住2晚及以上)</t>
  </si>
  <si>
    <t>LEE/SUNWOO</t>
  </si>
  <si>
    <t xml:space="preserve">2697887	</t>
  </si>
  <si>
    <t xml:space="preserve">35321	</t>
  </si>
  <si>
    <t xml:space="preserve">21105542019	</t>
  </si>
  <si>
    <t>[Tunica Resorts]好莱坞图尼卡娱乐场酒店(Hollywood Casino Tunica)(40026550)</t>
  </si>
  <si>
    <t>标准间（2张双人床）&lt;2人入住&gt;&lt;不退款&gt;</t>
  </si>
  <si>
    <t>Wallach/Mariann</t>
  </si>
  <si>
    <t xml:space="preserve">2701235	</t>
  </si>
  <si>
    <t xml:space="preserve">Acknowledged	</t>
  </si>
  <si>
    <t>，</t>
  </si>
  <si>
    <t>本期收回543</t>
  </si>
  <si>
    <t>A221017104858481</t>
  </si>
  <si>
    <t>A221017105001481</t>
  </si>
  <si>
    <t>USD / THB 当前参考汇率: 38.108</t>
  </si>
  <si>
    <t>总计：5413 USD/
206278.6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</si>
  <si>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</si>
  <si>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</si>
  <si>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</si>
  <si>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</si>
  <si>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</si>
  <si>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</si>
  <si>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</si>
  <si>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</si>
  <si>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</si>
  <si>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</si>
  <si>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</si>
  <si>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</si>
  <si>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</si>
  <si>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</si>
  <si>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</si>
  <si>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</si>
  <si>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</si>
  <si>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</si>
  <si>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</si>
  <si>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2022-09-18</t>
  </si>
  <si>
    <t>2697887</t>
  </si>
  <si>
    <t>勒努维尔酒店</t>
  </si>
  <si>
    <t>LEE SUNWOO</t>
  </si>
  <si>
    <t>2022-10-11</t>
  </si>
  <si>
    <t>2022-10-15</t>
  </si>
  <si>
    <t>退房日周结</t>
  </si>
  <si>
    <t>3386.26</t>
  </si>
  <si>
    <t>484.00</t>
  </si>
  <si>
    <t>0</t>
  </si>
  <si>
    <t>0.00</t>
  </si>
  <si>
    <t>携程国际直连(CIT)</t>
  </si>
  <si>
    <t>01.011176</t>
  </si>
  <si>
    <t>2022-09-18 20:03:53</t>
  </si>
  <si>
    <t>否</t>
  </si>
  <si>
    <t>汇智国际旅游发展有限公司</t>
  </si>
  <si>
    <t>直连</t>
  </si>
  <si>
    <t>加拿大</t>
  </si>
  <si>
    <t>2696949</t>
  </si>
  <si>
    <t>美景度假村</t>
  </si>
  <si>
    <t>Richard Kevin D</t>
  </si>
  <si>
    <t>2022-10-09</t>
  </si>
  <si>
    <t>2077.93</t>
  </si>
  <si>
    <t>297.00</t>
  </si>
  <si>
    <t>2022-09-18 06:00:47</t>
  </si>
  <si>
    <t>美国</t>
  </si>
  <si>
    <t>2022-09-14</t>
  </si>
  <si>
    <t>2691890</t>
  </si>
  <si>
    <t>H3保利斯塔酒店</t>
  </si>
  <si>
    <t>VIEIRA HARIEL</t>
  </si>
  <si>
    <t>2022-10-02</t>
  </si>
  <si>
    <t>2022-10-03</t>
  </si>
  <si>
    <t>251.44</t>
  </si>
  <si>
    <t>36.00</t>
  </si>
  <si>
    <t>2022-09-14 23:22:30</t>
  </si>
  <si>
    <t>巴西</t>
  </si>
  <si>
    <t>2022-09-12</t>
  </si>
  <si>
    <t>2689280</t>
  </si>
  <si>
    <t>首尔东大门诺富特大使酒店</t>
  </si>
  <si>
    <t>Kim Kyunga</t>
  </si>
  <si>
    <t>1222.20</t>
  </si>
  <si>
    <t>176.00</t>
  </si>
  <si>
    <t>2022-09-12 22:44:59</t>
  </si>
  <si>
    <t>韩国</t>
  </si>
  <si>
    <t>2022-09-10</t>
  </si>
  <si>
    <t>2685437</t>
  </si>
  <si>
    <t>丘陵酒店</t>
  </si>
  <si>
    <t>karaman altug,turchyna hanna</t>
  </si>
  <si>
    <t>2022-10-12</t>
  </si>
  <si>
    <t>2022-10-13</t>
  </si>
  <si>
    <t>2022-09-10 01:17:20</t>
  </si>
  <si>
    <t>土耳其</t>
  </si>
  <si>
    <t>2022-09-09</t>
  </si>
  <si>
    <t>2685226</t>
  </si>
  <si>
    <t>魁北克协和酒店</t>
  </si>
  <si>
    <t>Benoit Benoit Levesque</t>
  </si>
  <si>
    <t>2022-10-06</t>
  </si>
  <si>
    <t>2022-10-07</t>
  </si>
  <si>
    <t>1074.13</t>
  </si>
  <si>
    <t>154.00</t>
  </si>
  <si>
    <t>2022-09-09 22:15:41</t>
  </si>
  <si>
    <t>2022-09-06</t>
  </si>
  <si>
    <t>2681336</t>
  </si>
  <si>
    <t>金兰富神度假酒店</t>
  </si>
  <si>
    <t>LEE WOOSUNG,KIM YUNKYUNG</t>
  </si>
  <si>
    <t>2168.18</t>
  </si>
  <si>
    <t>312.00</t>
  </si>
  <si>
    <t>2022-09-07 16:06:16</t>
  </si>
  <si>
    <t>直采</t>
  </si>
  <si>
    <t>越南</t>
  </si>
  <si>
    <t>2022-09-01</t>
  </si>
  <si>
    <t>2675516</t>
  </si>
  <si>
    <t>伦敦圣吉尔斯酒店</t>
  </si>
  <si>
    <t>Nielsen Mikkel Holm</t>
  </si>
  <si>
    <t>2022-10-10</t>
  </si>
  <si>
    <t>3128.96</t>
  </si>
  <si>
    <t>453.00</t>
  </si>
  <si>
    <t>2022-09-01 16:05:00</t>
  </si>
  <si>
    <t>英国</t>
  </si>
  <si>
    <t>2022-08-01</t>
  </si>
  <si>
    <t>2640340</t>
  </si>
  <si>
    <t>巴斯盖恩斯柏若夫 Spa - 全球奢华精品酒店</t>
  </si>
  <si>
    <t>Mulcock Neil</t>
  </si>
  <si>
    <t>2022-10-14</t>
  </si>
  <si>
    <t>2022-10-16</t>
  </si>
  <si>
    <t>4502.76</t>
  </si>
  <si>
    <t>666.00</t>
  </si>
  <si>
    <t>2022-08-01 16:39:13</t>
  </si>
  <si>
    <t>2639790</t>
  </si>
  <si>
    <t>帕岸湾景度假酒店</t>
  </si>
  <si>
    <t>Sagi Roy</t>
  </si>
  <si>
    <t>2022-10-01</t>
  </si>
  <si>
    <t>2022-10-05</t>
  </si>
  <si>
    <t>1947.14</t>
  </si>
  <si>
    <t>288.00</t>
  </si>
  <si>
    <t>2022-08-01 04:23:49</t>
  </si>
  <si>
    <t>泰国</t>
  </si>
  <si>
    <t>2022-07-10</t>
  </si>
  <si>
    <t>2616768</t>
  </si>
  <si>
    <t>最佳舒适住宅酒店</t>
  </si>
  <si>
    <t>CHAKRABORTY SUTANU</t>
  </si>
  <si>
    <t>114.10</t>
  </si>
  <si>
    <t>17.00</t>
  </si>
  <si>
    <t>2022-07-10 15:16:59</t>
  </si>
  <si>
    <t>2022-06-06</t>
  </si>
  <si>
    <t>2578179</t>
  </si>
  <si>
    <t>宿务迈瑞柏高碧海度假村</t>
  </si>
  <si>
    <t>Price Joy,Price Joy,Price Joy,Price Joy</t>
  </si>
  <si>
    <t>2296.06</t>
  </si>
  <si>
    <t>344.00</t>
  </si>
  <si>
    <t>2022-06-06 15:45:21</t>
  </si>
  <si>
    <t>菲律宾</t>
  </si>
  <si>
    <t>2022-06-02</t>
  </si>
  <si>
    <t>2574316</t>
  </si>
  <si>
    <t>素坤逸路8号希望之地酒店</t>
  </si>
  <si>
    <t>George Douglas,George Douglas</t>
  </si>
  <si>
    <t>415.44</t>
  </si>
  <si>
    <t>62.00</t>
  </si>
  <si>
    <t>2022-06-02 20:33:33</t>
  </si>
  <si>
    <t>2022-05-25</t>
  </si>
  <si>
    <t>2563205</t>
  </si>
  <si>
    <t>盖格酒店 (SHA Extra Plus)</t>
  </si>
  <si>
    <t>Todd Dennis,Todd Dennis</t>
  </si>
  <si>
    <t>613.24</t>
  </si>
  <si>
    <t>92.00</t>
  </si>
  <si>
    <t>2022-05-25 07:06:24</t>
  </si>
  <si>
    <t>2022-05-21</t>
  </si>
  <si>
    <t>2558445</t>
  </si>
  <si>
    <t>塞涅卡尼亚加拉度假酒店及赌场</t>
  </si>
  <si>
    <t>Teo Boon Chen</t>
  </si>
  <si>
    <t>1395.20</t>
  </si>
  <si>
    <t>208.00</t>
  </si>
  <si>
    <t>2022-05-21 09:30:42</t>
  </si>
  <si>
    <t>2022-05-11</t>
  </si>
  <si>
    <t>2547277</t>
  </si>
  <si>
    <t>济州神话世界盛捷服务公寓</t>
  </si>
  <si>
    <t>Lee Hyeyeon,Lee Hyeyeon,Lee Hyeyeon,Lee Hyeyeon</t>
  </si>
  <si>
    <t>2022-10-04</t>
  </si>
  <si>
    <t>8646.88</t>
  </si>
  <si>
    <t>1281.00</t>
  </si>
  <si>
    <t>2022-05-13 08:54:57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</si>
</sst>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15</xdr:col>
      <xdr:colOff>276225</xdr:colOff>
      <xdr:row>64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1325225" cy="5438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44835</v>
      </c>
      <c r="G2" s="6">
        <v>44838</v>
      </c>
      <c r="H2" s="4">
        <v>1</v>
      </c>
      <c r="I2" s="4">
        <v>3</v>
      </c>
      <c r="J2" s="4">
        <v>3</v>
      </c>
      <c r="K2" s="4" t="s">
        <v>30</v>
      </c>
      <c r="L2" s="4">
        <v>1281</v>
      </c>
      <c r="M2" s="4">
        <v>1281</v>
      </c>
      <c r="N2" s="4" t="s">
        <v>31</v>
      </c>
      <c r="O2" s="4" t="s">
        <v>32</v>
      </c>
      <c r="P2" s="4" t="s">
        <v>33</v>
      </c>
      <c r="Q2" s="4">
        <v>0</v>
      </c>
      <c r="R2" s="7">
        <v>44692</v>
      </c>
      <c r="S2" s="6">
        <v>44844</v>
      </c>
      <c r="T2" s="4" t="s">
        <v>34</v>
      </c>
      <c r="U2" s="4">
        <v>1281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44835</v>
      </c>
      <c r="G3" s="6">
        <v>44839</v>
      </c>
      <c r="H3" s="4">
        <v>1</v>
      </c>
      <c r="I3" s="4">
        <v>4</v>
      </c>
      <c r="J3" s="4">
        <v>4</v>
      </c>
      <c r="K3" s="4" t="s">
        <v>30</v>
      </c>
      <c r="L3" s="4">
        <v>288</v>
      </c>
      <c r="M3" s="4">
        <v>288</v>
      </c>
      <c r="N3" s="4" t="s">
        <v>40</v>
      </c>
      <c r="O3" s="4" t="s">
        <v>32</v>
      </c>
      <c r="P3" s="4" t="s">
        <v>33</v>
      </c>
      <c r="Q3" s="4">
        <v>0</v>
      </c>
      <c r="R3" s="7">
        <v>44774</v>
      </c>
      <c r="S3" s="6">
        <v>44844</v>
      </c>
      <c r="T3" s="4" t="s">
        <v>34</v>
      </c>
      <c r="U3" s="4">
        <v>288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44841</v>
      </c>
      <c r="G4" s="6">
        <v>44843</v>
      </c>
      <c r="H4" s="4">
        <v>1</v>
      </c>
      <c r="I4" s="4">
        <v>2</v>
      </c>
      <c r="J4" s="4">
        <v>2</v>
      </c>
      <c r="K4" s="4" t="s">
        <v>30</v>
      </c>
      <c r="L4" s="4">
        <v>312</v>
      </c>
      <c r="M4" s="4">
        <v>312</v>
      </c>
      <c r="N4" s="4" t="s">
        <v>46</v>
      </c>
      <c r="O4" s="4" t="s">
        <v>32</v>
      </c>
      <c r="P4" s="4" t="s">
        <v>33</v>
      </c>
      <c r="Q4" s="4">
        <v>0</v>
      </c>
      <c r="R4" s="7">
        <v>44810</v>
      </c>
      <c r="S4" s="6">
        <v>44844</v>
      </c>
      <c r="T4" s="4" t="s">
        <v>34</v>
      </c>
      <c r="U4" s="4">
        <v>312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44840</v>
      </c>
      <c r="G5" s="6">
        <v>44841</v>
      </c>
      <c r="H5" s="4">
        <v>1</v>
      </c>
      <c r="I5" s="4">
        <v>1</v>
      </c>
      <c r="J5" s="4">
        <v>1</v>
      </c>
      <c r="K5" s="4" t="s">
        <v>30</v>
      </c>
      <c r="L5" s="4">
        <v>154</v>
      </c>
      <c r="M5" s="4">
        <v>154</v>
      </c>
      <c r="N5" s="4" t="s">
        <v>52</v>
      </c>
      <c r="O5" s="4" t="s">
        <v>32</v>
      </c>
      <c r="P5" s="4" t="s">
        <v>33</v>
      </c>
      <c r="Q5" s="4">
        <v>0</v>
      </c>
      <c r="R5" s="7">
        <v>44813</v>
      </c>
      <c r="S5" s="6">
        <v>44844</v>
      </c>
      <c r="T5" s="4" t="s">
        <v>34</v>
      </c>
      <c r="U5" s="4">
        <v>154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44836</v>
      </c>
      <c r="G6" s="6">
        <v>44837</v>
      </c>
      <c r="H6" s="4">
        <v>1</v>
      </c>
      <c r="I6" s="4">
        <v>1</v>
      </c>
      <c r="J6" s="4">
        <v>1</v>
      </c>
      <c r="K6" s="4" t="s">
        <v>30</v>
      </c>
      <c r="L6" s="4">
        <v>176</v>
      </c>
      <c r="M6" s="4">
        <v>176</v>
      </c>
      <c r="N6" s="4" t="s">
        <v>58</v>
      </c>
      <c r="O6" s="4" t="s">
        <v>32</v>
      </c>
      <c r="P6" s="4" t="s">
        <v>33</v>
      </c>
      <c r="Q6" s="4">
        <v>0</v>
      </c>
      <c r="R6" s="7">
        <v>44816</v>
      </c>
      <c r="S6" s="6">
        <v>44844</v>
      </c>
      <c r="T6" s="4" t="s">
        <v>34</v>
      </c>
      <c r="U6" s="4">
        <v>176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44836</v>
      </c>
      <c r="G7" s="6">
        <v>44837</v>
      </c>
      <c r="H7" s="4">
        <v>1</v>
      </c>
      <c r="I7" s="4">
        <v>1</v>
      </c>
      <c r="J7" s="4">
        <v>1</v>
      </c>
      <c r="K7" s="4" t="s">
        <v>30</v>
      </c>
      <c r="L7" s="4">
        <v>36</v>
      </c>
      <c r="M7" s="4">
        <v>36</v>
      </c>
      <c r="N7" s="4" t="s">
        <v>64</v>
      </c>
      <c r="O7" s="4" t="s">
        <v>32</v>
      </c>
      <c r="P7" s="4" t="s">
        <v>33</v>
      </c>
      <c r="Q7" s="4">
        <v>0</v>
      </c>
      <c r="R7" s="7">
        <v>44818</v>
      </c>
      <c r="S7" s="6">
        <v>44844</v>
      </c>
      <c r="T7" s="4" t="s">
        <v>34</v>
      </c>
      <c r="U7" s="4">
        <v>36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44840</v>
      </c>
      <c r="G8" s="6">
        <v>44841</v>
      </c>
      <c r="H8" s="4">
        <v>1</v>
      </c>
      <c r="I8" s="4">
        <v>1</v>
      </c>
      <c r="J8" s="4">
        <v>1</v>
      </c>
      <c r="K8" s="4" t="s">
        <v>30</v>
      </c>
      <c r="L8" s="4">
        <v>83</v>
      </c>
      <c r="M8" s="4">
        <v>83</v>
      </c>
      <c r="N8" s="4" t="s">
        <v>70</v>
      </c>
      <c r="O8" s="4" t="s">
        <v>32</v>
      </c>
      <c r="P8" s="4" t="s">
        <v>33</v>
      </c>
      <c r="Q8" s="4">
        <v>0</v>
      </c>
      <c r="R8" s="7">
        <v>44823</v>
      </c>
      <c r="S8" s="6">
        <v>44844</v>
      </c>
      <c r="T8" s="4" t="s">
        <v>34</v>
      </c>
      <c r="U8" s="4">
        <v>83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67</v>
      </c>
      <c r="B9" s="4" t="s">
        <v>26</v>
      </c>
      <c r="C9" s="4" t="s">
        <v>73</v>
      </c>
      <c r="D9" s="4" t="s">
        <v>68</v>
      </c>
      <c r="E9" s="4" t="s">
        <v>69</v>
      </c>
      <c r="F9" s="6">
        <v>44840</v>
      </c>
      <c r="G9" s="6">
        <v>44841</v>
      </c>
      <c r="H9" s="4">
        <v>1</v>
      </c>
      <c r="I9" s="4">
        <v>1</v>
      </c>
      <c r="J9" s="4">
        <v>1</v>
      </c>
      <c r="K9" s="4" t="s">
        <v>30</v>
      </c>
      <c r="L9" s="4">
        <v>-83</v>
      </c>
      <c r="M9" s="4">
        <v>-83</v>
      </c>
      <c r="N9" s="4" t="s">
        <v>70</v>
      </c>
      <c r="O9" s="4" t="s">
        <v>32</v>
      </c>
      <c r="P9" s="4" t="s">
        <v>33</v>
      </c>
      <c r="Q9" s="4">
        <v>0</v>
      </c>
      <c r="R9" s="7">
        <v>44823</v>
      </c>
      <c r="S9" s="6">
        <v>44844</v>
      </c>
      <c r="T9" s="4" t="s">
        <v>34</v>
      </c>
      <c r="U9" s="4">
        <v>-83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44845</v>
      </c>
      <c r="G10" s="6">
        <v>44847</v>
      </c>
      <c r="H10" s="4">
        <v>1</v>
      </c>
      <c r="I10" s="4">
        <v>2</v>
      </c>
      <c r="J10" s="4">
        <v>2</v>
      </c>
      <c r="K10" s="4" t="s">
        <v>30</v>
      </c>
      <c r="L10" s="4">
        <v>208</v>
      </c>
      <c r="M10" s="4">
        <v>208</v>
      </c>
      <c r="N10" s="4" t="s">
        <v>77</v>
      </c>
      <c r="O10" s="4" t="s">
        <v>78</v>
      </c>
      <c r="P10" s="4" t="s">
        <v>33</v>
      </c>
      <c r="Q10" s="4">
        <v>0</v>
      </c>
      <c r="R10" s="7">
        <v>44702</v>
      </c>
      <c r="S10" s="6">
        <v>44851</v>
      </c>
      <c r="T10" s="4" t="s">
        <v>34</v>
      </c>
      <c r="U10" s="4">
        <v>208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44846</v>
      </c>
      <c r="G11" s="6">
        <v>44850</v>
      </c>
      <c r="H11" s="4">
        <v>1</v>
      </c>
      <c r="I11" s="4">
        <v>4</v>
      </c>
      <c r="J11" s="4">
        <v>4</v>
      </c>
      <c r="K11" s="4" t="s">
        <v>30</v>
      </c>
      <c r="L11" s="4">
        <v>92</v>
      </c>
      <c r="M11" s="4">
        <v>92</v>
      </c>
      <c r="N11" s="4" t="s">
        <v>84</v>
      </c>
      <c r="O11" s="4" t="s">
        <v>78</v>
      </c>
      <c r="P11" s="4" t="s">
        <v>33</v>
      </c>
      <c r="Q11" s="4">
        <v>0</v>
      </c>
      <c r="R11" s="7">
        <v>44706</v>
      </c>
      <c r="S11" s="6">
        <v>44851</v>
      </c>
      <c r="T11" s="4" t="s">
        <v>34</v>
      </c>
      <c r="U11" s="4">
        <v>92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51</v>
      </c>
      <c r="F12" s="6">
        <v>44848</v>
      </c>
      <c r="G12" s="6">
        <v>44850</v>
      </c>
      <c r="H12" s="4">
        <v>1</v>
      </c>
      <c r="I12" s="4">
        <v>2</v>
      </c>
      <c r="J12" s="4">
        <v>2</v>
      </c>
      <c r="K12" s="4" t="s">
        <v>30</v>
      </c>
      <c r="L12" s="4">
        <v>62</v>
      </c>
      <c r="M12" s="4">
        <v>62</v>
      </c>
      <c r="N12" s="4" t="s">
        <v>89</v>
      </c>
      <c r="O12" s="4" t="s">
        <v>78</v>
      </c>
      <c r="P12" s="4" t="s">
        <v>33</v>
      </c>
      <c r="Q12" s="4">
        <v>0</v>
      </c>
      <c r="R12" s="7">
        <v>44714</v>
      </c>
      <c r="S12" s="6">
        <v>44851</v>
      </c>
      <c r="T12" s="4" t="s">
        <v>34</v>
      </c>
      <c r="U12" s="4">
        <v>62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44847</v>
      </c>
      <c r="G13" s="6">
        <v>44849</v>
      </c>
      <c r="H13" s="4">
        <v>1</v>
      </c>
      <c r="I13" s="4">
        <v>2</v>
      </c>
      <c r="J13" s="4">
        <v>2</v>
      </c>
      <c r="K13" s="4" t="s">
        <v>30</v>
      </c>
      <c r="L13" s="4">
        <v>344</v>
      </c>
      <c r="M13" s="4">
        <v>344</v>
      </c>
      <c r="N13" s="4" t="s">
        <v>93</v>
      </c>
      <c r="O13" s="4" t="s">
        <v>78</v>
      </c>
      <c r="P13" s="4" t="s">
        <v>33</v>
      </c>
      <c r="Q13" s="4">
        <v>0</v>
      </c>
      <c r="R13" s="7">
        <v>44718</v>
      </c>
      <c r="S13" s="6">
        <v>44851</v>
      </c>
      <c r="T13" s="4" t="s">
        <v>34</v>
      </c>
      <c r="U13" s="4">
        <v>344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44843</v>
      </c>
      <c r="G14" s="6">
        <v>44844</v>
      </c>
      <c r="H14" s="4">
        <v>1</v>
      </c>
      <c r="I14" s="4">
        <v>1</v>
      </c>
      <c r="J14" s="4">
        <v>1</v>
      </c>
      <c r="K14" s="4" t="s">
        <v>30</v>
      </c>
      <c r="L14" s="4">
        <v>17</v>
      </c>
      <c r="M14" s="4">
        <v>17</v>
      </c>
      <c r="N14" s="4" t="s">
        <v>99</v>
      </c>
      <c r="O14" s="4" t="s">
        <v>78</v>
      </c>
      <c r="P14" s="4" t="s">
        <v>33</v>
      </c>
      <c r="Q14" s="4">
        <v>0</v>
      </c>
      <c r="R14" s="7">
        <v>44752</v>
      </c>
      <c r="S14" s="6">
        <v>44851</v>
      </c>
      <c r="T14" s="4" t="s">
        <v>34</v>
      </c>
      <c r="U14" s="4">
        <v>17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44848</v>
      </c>
      <c r="G15" s="6">
        <v>44850</v>
      </c>
      <c r="H15" s="4">
        <v>1</v>
      </c>
      <c r="I15" s="4">
        <v>2</v>
      </c>
      <c r="J15" s="4">
        <v>2</v>
      </c>
      <c r="K15" s="4" t="s">
        <v>30</v>
      </c>
      <c r="L15" s="4">
        <v>666</v>
      </c>
      <c r="M15" s="4">
        <v>666</v>
      </c>
      <c r="N15" s="4" t="s">
        <v>103</v>
      </c>
      <c r="O15" s="4" t="s">
        <v>78</v>
      </c>
      <c r="P15" s="4" t="s">
        <v>33</v>
      </c>
      <c r="Q15" s="4">
        <v>0</v>
      </c>
      <c r="R15" s="7">
        <v>44774</v>
      </c>
      <c r="S15" s="6">
        <v>44851</v>
      </c>
      <c r="T15" s="4" t="s">
        <v>34</v>
      </c>
      <c r="U15" s="4">
        <v>666</v>
      </c>
      <c r="V15" s="4">
        <v>0</v>
      </c>
      <c r="W15" s="4">
        <v>0</v>
      </c>
      <c r="X15" s="4" t="s">
        <v>41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44843</v>
      </c>
      <c r="G16" s="6">
        <v>44846</v>
      </c>
      <c r="H16" s="4">
        <v>1</v>
      </c>
      <c r="I16" s="4">
        <v>3</v>
      </c>
      <c r="J16" s="4">
        <v>3</v>
      </c>
      <c r="K16" s="4" t="s">
        <v>30</v>
      </c>
      <c r="L16" s="4">
        <v>543</v>
      </c>
      <c r="M16" s="4">
        <v>543</v>
      </c>
      <c r="N16" s="4" t="s">
        <v>108</v>
      </c>
      <c r="O16" s="4" t="s">
        <v>78</v>
      </c>
      <c r="P16" s="4" t="s">
        <v>33</v>
      </c>
      <c r="Q16" s="4">
        <v>0</v>
      </c>
      <c r="R16" s="7">
        <v>44796</v>
      </c>
      <c r="S16" s="6">
        <v>44851</v>
      </c>
      <c r="T16" s="4" t="s">
        <v>34</v>
      </c>
      <c r="U16" s="4">
        <v>543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44841</v>
      </c>
      <c r="G17" s="6">
        <v>44844</v>
      </c>
      <c r="H17" s="4">
        <v>1</v>
      </c>
      <c r="I17" s="4">
        <v>3</v>
      </c>
      <c r="J17" s="4">
        <v>3</v>
      </c>
      <c r="K17" s="4" t="s">
        <v>30</v>
      </c>
      <c r="L17" s="4">
        <v>453</v>
      </c>
      <c r="M17" s="4">
        <v>453</v>
      </c>
      <c r="N17" s="4" t="s">
        <v>114</v>
      </c>
      <c r="O17" s="4" t="s">
        <v>78</v>
      </c>
      <c r="P17" s="4" t="s">
        <v>33</v>
      </c>
      <c r="Q17" s="4">
        <v>0</v>
      </c>
      <c r="R17" s="7">
        <v>44805</v>
      </c>
      <c r="S17" s="6">
        <v>44851</v>
      </c>
      <c r="T17" s="4" t="s">
        <v>34</v>
      </c>
      <c r="U17" s="4">
        <v>453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44846</v>
      </c>
      <c r="G18" s="6">
        <v>44847</v>
      </c>
      <c r="H18" s="4">
        <v>1</v>
      </c>
      <c r="I18" s="4">
        <v>1</v>
      </c>
      <c r="J18" s="4">
        <v>1</v>
      </c>
      <c r="K18" s="4" t="s">
        <v>30</v>
      </c>
      <c r="L18" s="4">
        <v>50</v>
      </c>
      <c r="M18" s="4">
        <v>50</v>
      </c>
      <c r="N18" s="4" t="s">
        <v>120</v>
      </c>
      <c r="O18" s="4" t="s">
        <v>78</v>
      </c>
      <c r="P18" s="4" t="s">
        <v>33</v>
      </c>
      <c r="Q18" s="4">
        <v>0</v>
      </c>
      <c r="R18" s="7">
        <v>44814</v>
      </c>
      <c r="S18" s="6">
        <v>44851</v>
      </c>
      <c r="T18" s="4" t="s">
        <v>34</v>
      </c>
      <c r="U18" s="4">
        <v>50</v>
      </c>
      <c r="V18" s="4">
        <v>0</v>
      </c>
      <c r="W18" s="4">
        <v>0</v>
      </c>
      <c r="X18" s="4" t="s">
        <v>41</v>
      </c>
      <c r="Y18" s="4" t="s">
        <v>121</v>
      </c>
    </row>
    <row r="19" s="4" customFormat="1" spans="1:25">
      <c r="A19" s="4" t="s">
        <v>117</v>
      </c>
      <c r="B19" s="4" t="s">
        <v>26</v>
      </c>
      <c r="C19" s="4" t="s">
        <v>73</v>
      </c>
      <c r="D19" s="4" t="s">
        <v>118</v>
      </c>
      <c r="E19" s="4" t="s">
        <v>119</v>
      </c>
      <c r="F19" s="6">
        <v>44846</v>
      </c>
      <c r="G19" s="6">
        <v>44847</v>
      </c>
      <c r="H19" s="4">
        <v>1</v>
      </c>
      <c r="I19" s="4">
        <v>1</v>
      </c>
      <c r="J19" s="4">
        <v>1</v>
      </c>
      <c r="K19" s="4" t="s">
        <v>30</v>
      </c>
      <c r="L19" s="4">
        <v>-50</v>
      </c>
      <c r="M19" s="4">
        <v>-50</v>
      </c>
      <c r="N19" s="4" t="s">
        <v>120</v>
      </c>
      <c r="O19" s="4" t="s">
        <v>78</v>
      </c>
      <c r="P19" s="4" t="s">
        <v>33</v>
      </c>
      <c r="Q19" s="4">
        <v>0</v>
      </c>
      <c r="R19" s="7">
        <v>44814</v>
      </c>
      <c r="S19" s="6">
        <v>44851</v>
      </c>
      <c r="T19" s="4" t="s">
        <v>34</v>
      </c>
      <c r="U19" s="4">
        <v>-50</v>
      </c>
      <c r="V19" s="4">
        <v>0</v>
      </c>
      <c r="W19" s="4">
        <v>0</v>
      </c>
      <c r="X19" s="4" t="s">
        <v>41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44843</v>
      </c>
      <c r="G20" s="6">
        <v>44845</v>
      </c>
      <c r="H20" s="4">
        <v>1</v>
      </c>
      <c r="I20" s="4">
        <v>2</v>
      </c>
      <c r="J20" s="4">
        <v>2</v>
      </c>
      <c r="K20" s="4" t="s">
        <v>30</v>
      </c>
      <c r="L20" s="4">
        <v>297</v>
      </c>
      <c r="M20" s="4">
        <v>297</v>
      </c>
      <c r="N20" s="4" t="s">
        <v>125</v>
      </c>
      <c r="O20" s="4" t="s">
        <v>78</v>
      </c>
      <c r="P20" s="4" t="s">
        <v>33</v>
      </c>
      <c r="Q20" s="4">
        <v>0</v>
      </c>
      <c r="R20" s="7">
        <v>44822</v>
      </c>
      <c r="S20" s="6">
        <v>44851</v>
      </c>
      <c r="T20" s="4" t="s">
        <v>34</v>
      </c>
      <c r="U20" s="4">
        <v>297</v>
      </c>
      <c r="V20" s="4">
        <v>0</v>
      </c>
      <c r="W20" s="4">
        <v>0</v>
      </c>
      <c r="X20" s="4" t="s">
        <v>41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44845</v>
      </c>
      <c r="G21" s="6">
        <v>44849</v>
      </c>
      <c r="H21" s="4">
        <v>1</v>
      </c>
      <c r="I21" s="4">
        <v>4</v>
      </c>
      <c r="J21" s="4">
        <v>4</v>
      </c>
      <c r="K21" s="4" t="s">
        <v>30</v>
      </c>
      <c r="L21" s="4">
        <v>484</v>
      </c>
      <c r="M21" s="4">
        <v>484</v>
      </c>
      <c r="N21" s="4" t="s">
        <v>130</v>
      </c>
      <c r="O21" s="4" t="s">
        <v>78</v>
      </c>
      <c r="P21" s="4" t="s">
        <v>33</v>
      </c>
      <c r="Q21" s="4">
        <v>0</v>
      </c>
      <c r="R21" s="7">
        <v>44822</v>
      </c>
      <c r="S21" s="6">
        <v>44851</v>
      </c>
      <c r="T21" s="4" t="s">
        <v>34</v>
      </c>
      <c r="U21" s="4">
        <v>484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44849</v>
      </c>
      <c r="G22" s="6">
        <v>44850</v>
      </c>
      <c r="H22" s="4">
        <v>1</v>
      </c>
      <c r="I22" s="4">
        <v>1</v>
      </c>
      <c r="J22" s="4">
        <v>1</v>
      </c>
      <c r="K22" s="4" t="s">
        <v>30</v>
      </c>
      <c r="L22" s="4">
        <v>120</v>
      </c>
      <c r="M22" s="4">
        <v>120</v>
      </c>
      <c r="N22" s="4" t="s">
        <v>136</v>
      </c>
      <c r="O22" s="4" t="s">
        <v>78</v>
      </c>
      <c r="P22" s="4" t="s">
        <v>33</v>
      </c>
      <c r="Q22" s="4">
        <v>0</v>
      </c>
      <c r="R22" s="7">
        <v>44825</v>
      </c>
      <c r="S22" s="6">
        <v>44851</v>
      </c>
      <c r="T22" s="4" t="s">
        <v>34</v>
      </c>
      <c r="U22" s="4">
        <v>120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133</v>
      </c>
      <c r="B23" s="4" t="s">
        <v>26</v>
      </c>
      <c r="C23" s="4" t="s">
        <v>73</v>
      </c>
      <c r="D23" s="4" t="s">
        <v>134</v>
      </c>
      <c r="E23" s="4" t="s">
        <v>135</v>
      </c>
      <c r="F23" s="6">
        <v>44849</v>
      </c>
      <c r="G23" s="6">
        <v>44850</v>
      </c>
      <c r="H23" s="4">
        <v>1</v>
      </c>
      <c r="I23" s="4">
        <v>1</v>
      </c>
      <c r="J23" s="4">
        <v>1</v>
      </c>
      <c r="K23" s="4" t="s">
        <v>30</v>
      </c>
      <c r="L23" s="4">
        <v>-120</v>
      </c>
      <c r="M23" s="4">
        <v>-120</v>
      </c>
      <c r="N23" s="4" t="s">
        <v>136</v>
      </c>
      <c r="O23" s="4" t="s">
        <v>78</v>
      </c>
      <c r="P23" s="4" t="s">
        <v>33</v>
      </c>
      <c r="Q23" s="4">
        <v>0</v>
      </c>
      <c r="R23" s="7">
        <v>44825</v>
      </c>
      <c r="S23" s="6">
        <v>44851</v>
      </c>
      <c r="T23" s="4" t="s">
        <v>34</v>
      </c>
      <c r="U23" s="4">
        <v>-120</v>
      </c>
      <c r="V23" s="4">
        <v>0</v>
      </c>
      <c r="W23" s="4">
        <v>0</v>
      </c>
      <c r="X23" s="4" t="s">
        <v>137</v>
      </c>
      <c r="Y23" s="4" t="s">
        <v>138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"/>
  <sheetViews>
    <sheetView tabSelected="1" workbookViewId="0">
      <selection activeCell="A27" sqref="A27:D30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139</v>
      </c>
    </row>
    <row r="2" s="4" customFormat="1" spans="1:9">
      <c r="A2" s="5">
        <v>17920554566</v>
      </c>
      <c r="B2" s="6">
        <v>44835</v>
      </c>
      <c r="C2" s="6">
        <v>44838</v>
      </c>
      <c r="D2" s="4">
        <v>1281</v>
      </c>
      <c r="E2" s="4" t="str">
        <f>VLOOKUP(A2,HOP!A:L,12,0)</f>
        <v>1281.00</v>
      </c>
      <c r="F2" s="4" t="str">
        <f>VLOOKUP(A2,HOP!A:C,3,0)</f>
        <v>2547277</v>
      </c>
      <c r="G2" s="4">
        <f>D2-E2</f>
        <v>0</v>
      </c>
      <c r="H2" s="4" t="str">
        <f>$H$1&amp;F2</f>
        <v>，2547277</v>
      </c>
      <c r="I2" s="4" t="str">
        <f>VLOOKUP(A2,HOP!A:U,21,0)</f>
        <v>直采</v>
      </c>
    </row>
    <row r="3" s="4" customFormat="1" spans="1:9">
      <c r="A3" s="5">
        <v>18584112059</v>
      </c>
      <c r="B3" s="6">
        <v>44835</v>
      </c>
      <c r="C3" s="6">
        <v>44839</v>
      </c>
      <c r="D3" s="4">
        <v>288</v>
      </c>
      <c r="E3" s="4" t="str">
        <f>VLOOKUP(A3,HOP!A:L,12,0)</f>
        <v>288.00</v>
      </c>
      <c r="F3" s="4" t="str">
        <f>VLOOKUP(A3,HOP!A:C,3,0)</f>
        <v>2639790</v>
      </c>
      <c r="G3" s="4">
        <f t="shared" ref="G3:G20" si="0">D3-E3</f>
        <v>0</v>
      </c>
      <c r="H3" s="4" t="str">
        <f t="shared" ref="H3:H20" si="1">$H$1&amp;F3</f>
        <v>，2639790</v>
      </c>
      <c r="I3" s="4" t="str">
        <f>VLOOKUP(A3,HOP!A:U,21,0)</f>
        <v>直连</v>
      </c>
    </row>
    <row r="4" s="4" customFormat="1" spans="1:9">
      <c r="A4" s="5">
        <v>18926248254</v>
      </c>
      <c r="B4" s="6">
        <v>44841</v>
      </c>
      <c r="C4" s="6">
        <v>44843</v>
      </c>
      <c r="D4" s="4">
        <v>312</v>
      </c>
      <c r="E4" s="4" t="str">
        <f>VLOOKUP(A4,HOP!A:L,12,0)</f>
        <v>312.00</v>
      </c>
      <c r="F4" s="4" t="str">
        <f>VLOOKUP(A4,HOP!A:C,3,0)</f>
        <v>2681336</v>
      </c>
      <c r="G4" s="4">
        <f t="shared" si="0"/>
        <v>0</v>
      </c>
      <c r="H4" s="4" t="str">
        <f t="shared" si="1"/>
        <v>，2681336</v>
      </c>
      <c r="I4" s="4" t="str">
        <f>VLOOKUP(A4,HOP!A:U,21,0)</f>
        <v>直采</v>
      </c>
    </row>
    <row r="5" s="4" customFormat="1" spans="1:9">
      <c r="A5" s="5">
        <v>18946170583</v>
      </c>
      <c r="B5" s="6">
        <v>44840</v>
      </c>
      <c r="C5" s="6">
        <v>44841</v>
      </c>
      <c r="D5" s="4">
        <v>154</v>
      </c>
      <c r="E5" s="4" t="str">
        <f>VLOOKUP(A5,HOP!A:L,12,0)</f>
        <v>154.00</v>
      </c>
      <c r="F5" s="4" t="str">
        <f>VLOOKUP(A5,HOP!A:C,3,0)</f>
        <v>2685226</v>
      </c>
      <c r="G5" s="4">
        <f t="shared" si="0"/>
        <v>0</v>
      </c>
      <c r="H5" s="4" t="str">
        <f t="shared" si="1"/>
        <v>，2685226</v>
      </c>
      <c r="I5" s="4" t="str">
        <f>VLOOKUP(A5,HOP!A:U,21,0)</f>
        <v>直连</v>
      </c>
    </row>
    <row r="6" s="4" customFormat="1" spans="1:9">
      <c r="A6" s="5">
        <v>18954406996</v>
      </c>
      <c r="B6" s="6">
        <v>44836</v>
      </c>
      <c r="C6" s="6">
        <v>44837</v>
      </c>
      <c r="D6" s="4">
        <v>176</v>
      </c>
      <c r="E6" s="4" t="str">
        <f>VLOOKUP(A6,HOP!A:L,12,0)</f>
        <v>176.00</v>
      </c>
      <c r="F6" s="4" t="str">
        <f>VLOOKUP(A6,HOP!A:C,3,0)</f>
        <v>2689280</v>
      </c>
      <c r="G6" s="4">
        <f t="shared" si="0"/>
        <v>0</v>
      </c>
      <c r="H6" s="4" t="str">
        <f t="shared" si="1"/>
        <v>，2689280</v>
      </c>
      <c r="I6" s="4" t="str">
        <f>VLOOKUP(A6,HOP!A:U,21,0)</f>
        <v>直连</v>
      </c>
    </row>
    <row r="7" s="4" customFormat="1" spans="1:9">
      <c r="A7" s="5">
        <v>21009734232</v>
      </c>
      <c r="B7" s="6">
        <v>44836</v>
      </c>
      <c r="C7" s="6">
        <v>44837</v>
      </c>
      <c r="D7" s="4">
        <v>36</v>
      </c>
      <c r="E7" s="4" t="str">
        <f>VLOOKUP(A7,HOP!A:L,12,0)</f>
        <v>36.00</v>
      </c>
      <c r="F7" s="4" t="str">
        <f>VLOOKUP(A7,HOP!A:C,3,0)</f>
        <v>2691890</v>
      </c>
      <c r="G7" s="4">
        <f t="shared" si="0"/>
        <v>0</v>
      </c>
      <c r="H7" s="4" t="str">
        <f t="shared" si="1"/>
        <v>，2691890</v>
      </c>
      <c r="I7" s="4" t="str">
        <f>VLOOKUP(A7,HOP!A:U,21,0)</f>
        <v>直连</v>
      </c>
    </row>
    <row r="8" s="4" customFormat="1" hidden="1" spans="1:9">
      <c r="A8" s="5">
        <v>21084975745</v>
      </c>
      <c r="B8" s="6">
        <v>44840</v>
      </c>
      <c r="C8" s="6">
        <v>44841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17968363189</v>
      </c>
      <c r="B9" s="6">
        <v>44845</v>
      </c>
      <c r="C9" s="6">
        <v>44847</v>
      </c>
      <c r="D9" s="4">
        <v>208</v>
      </c>
      <c r="E9" s="4" t="str">
        <f>VLOOKUP(A9,HOP!A:L,12,0)</f>
        <v>208.00</v>
      </c>
      <c r="F9" s="4" t="str">
        <f>VLOOKUP(A9,HOP!A:C,3,0)</f>
        <v>2558445</v>
      </c>
      <c r="G9" s="4">
        <f t="shared" si="0"/>
        <v>0</v>
      </c>
      <c r="H9" s="4" t="str">
        <f t="shared" si="1"/>
        <v>，2558445</v>
      </c>
      <c r="I9" s="4" t="str">
        <f>VLOOKUP(A9,HOP!A:U,21,0)</f>
        <v>直连</v>
      </c>
    </row>
    <row r="10" s="4" customFormat="1" spans="1:9">
      <c r="A10" s="5">
        <v>17989723974</v>
      </c>
      <c r="B10" s="6">
        <v>44846</v>
      </c>
      <c r="C10" s="6">
        <v>44850</v>
      </c>
      <c r="D10" s="4">
        <v>92</v>
      </c>
      <c r="E10" s="4" t="str">
        <f>VLOOKUP(A10,HOP!A:L,12,0)</f>
        <v>92.00</v>
      </c>
      <c r="F10" s="4" t="str">
        <f>VLOOKUP(A10,HOP!A:C,3,0)</f>
        <v>2563205</v>
      </c>
      <c r="G10" s="4">
        <f t="shared" si="0"/>
        <v>0</v>
      </c>
      <c r="H10" s="4" t="str">
        <f t="shared" si="1"/>
        <v>，2563205</v>
      </c>
      <c r="I10" s="4" t="str">
        <f>VLOOKUP(A10,HOP!A:U,21,0)</f>
        <v>直连</v>
      </c>
    </row>
    <row r="11" s="4" customFormat="1" spans="1:9">
      <c r="A11" s="5">
        <v>18040996029</v>
      </c>
      <c r="B11" s="6">
        <v>44848</v>
      </c>
      <c r="C11" s="6">
        <v>44850</v>
      </c>
      <c r="D11" s="4">
        <v>62</v>
      </c>
      <c r="E11" s="4" t="str">
        <f>VLOOKUP(A11,HOP!A:L,12,0)</f>
        <v>62.00</v>
      </c>
      <c r="F11" s="4" t="str">
        <f>VLOOKUP(A11,HOP!A:C,3,0)</f>
        <v>2574316</v>
      </c>
      <c r="G11" s="4">
        <f t="shared" si="0"/>
        <v>0</v>
      </c>
      <c r="H11" s="4" t="str">
        <f t="shared" si="1"/>
        <v>，2574316</v>
      </c>
      <c r="I11" s="4" t="str">
        <f>VLOOKUP(A11,HOP!A:U,21,0)</f>
        <v>直连</v>
      </c>
    </row>
    <row r="12" s="4" customFormat="1" spans="1:9">
      <c r="A12" s="5">
        <v>18060110499</v>
      </c>
      <c r="B12" s="6">
        <v>44847</v>
      </c>
      <c r="C12" s="6">
        <v>44849</v>
      </c>
      <c r="D12" s="4">
        <v>344</v>
      </c>
      <c r="E12" s="4" t="str">
        <f>VLOOKUP(A12,HOP!A:L,12,0)</f>
        <v>344.00</v>
      </c>
      <c r="F12" s="4" t="str">
        <f>VLOOKUP(A12,HOP!A:C,3,0)</f>
        <v>2578179</v>
      </c>
      <c r="G12" s="4">
        <f t="shared" si="0"/>
        <v>0</v>
      </c>
      <c r="H12" s="4" t="str">
        <f t="shared" si="1"/>
        <v>，2578179</v>
      </c>
      <c r="I12" s="4" t="str">
        <f>VLOOKUP(A12,HOP!A:U,21,0)</f>
        <v>直采</v>
      </c>
    </row>
    <row r="13" s="4" customFormat="1" spans="1:9">
      <c r="A13" s="5">
        <v>18351104142</v>
      </c>
      <c r="B13" s="6">
        <v>44843</v>
      </c>
      <c r="C13" s="6">
        <v>44844</v>
      </c>
      <c r="D13" s="4">
        <v>17</v>
      </c>
      <c r="E13" s="4" t="str">
        <f>VLOOKUP(A13,HOP!A:L,12,0)</f>
        <v>17.00</v>
      </c>
      <c r="F13" s="4" t="str">
        <f>VLOOKUP(A13,HOP!A:C,3,0)</f>
        <v>2616768</v>
      </c>
      <c r="G13" s="4">
        <f t="shared" si="0"/>
        <v>0</v>
      </c>
      <c r="H13" s="4" t="str">
        <f t="shared" si="1"/>
        <v>，2616768</v>
      </c>
      <c r="I13" s="4" t="str">
        <f>VLOOKUP(A13,HOP!A:U,21,0)</f>
        <v>直连</v>
      </c>
    </row>
    <row r="14" s="4" customFormat="1" spans="1:9">
      <c r="A14" s="5">
        <v>18587696041</v>
      </c>
      <c r="B14" s="6">
        <v>44848</v>
      </c>
      <c r="C14" s="6">
        <v>44850</v>
      </c>
      <c r="D14" s="4">
        <v>666</v>
      </c>
      <c r="E14" s="4" t="str">
        <f>VLOOKUP(A14,HOP!A:L,12,0)</f>
        <v>666.00</v>
      </c>
      <c r="F14" s="4" t="str">
        <f>VLOOKUP(A14,HOP!A:C,3,0)</f>
        <v>2640340</v>
      </c>
      <c r="G14" s="4">
        <f t="shared" si="0"/>
        <v>0</v>
      </c>
      <c r="H14" s="4" t="str">
        <f t="shared" si="1"/>
        <v>，2640340</v>
      </c>
      <c r="I14" s="4" t="str">
        <f>VLOOKUP(A14,HOP!A:U,21,0)</f>
        <v>直连</v>
      </c>
    </row>
    <row r="15" s="4" customFormat="1" spans="1:10">
      <c r="A15" s="5">
        <v>18851214550</v>
      </c>
      <c r="B15" s="6">
        <v>44843</v>
      </c>
      <c r="C15" s="6">
        <v>44846</v>
      </c>
      <c r="D15" s="4">
        <v>543</v>
      </c>
      <c r="E15" s="4" t="e">
        <f>VLOOKUP(A15,HOP!A:L,12,0)</f>
        <v>#N/A</v>
      </c>
      <c r="F15" s="4">
        <v>2665053</v>
      </c>
      <c r="G15" s="4" t="e">
        <f t="shared" si="0"/>
        <v>#N/A</v>
      </c>
      <c r="H15" s="4" t="str">
        <f t="shared" si="1"/>
        <v>，2665053</v>
      </c>
      <c r="I15" s="4" t="e">
        <f>VLOOKUP(A15,HOP!A:U,21,0)</f>
        <v>#N/A</v>
      </c>
      <c r="J15" s="4" t="s">
        <v>140</v>
      </c>
    </row>
    <row r="16" s="4" customFormat="1" spans="1:9">
      <c r="A16" s="5">
        <v>18914446959</v>
      </c>
      <c r="B16" s="6">
        <v>44841</v>
      </c>
      <c r="C16" s="6">
        <v>44844</v>
      </c>
      <c r="D16" s="4">
        <v>453</v>
      </c>
      <c r="E16" s="4" t="str">
        <f>VLOOKUP(A16,HOP!A:L,12,0)</f>
        <v>453.00</v>
      </c>
      <c r="F16" s="4" t="str">
        <f>VLOOKUP(A16,HOP!A:C,3,0)</f>
        <v>2675516</v>
      </c>
      <c r="G16" s="4">
        <f t="shared" si="0"/>
        <v>0</v>
      </c>
      <c r="H16" s="4" t="str">
        <f t="shared" si="1"/>
        <v>，2675516</v>
      </c>
      <c r="I16" s="4" t="str">
        <f>VLOOKUP(A16,HOP!A:U,21,0)</f>
        <v>直连</v>
      </c>
    </row>
    <row r="17" s="4" customFormat="1" hidden="1" spans="1:9">
      <c r="A17" s="5">
        <v>18946705306</v>
      </c>
      <c r="B17" s="6">
        <v>44846</v>
      </c>
      <c r="C17" s="6">
        <v>44847</v>
      </c>
      <c r="D17" s="4">
        <v>0</v>
      </c>
      <c r="E17" s="4" t="str">
        <f>VLOOKUP(A17,HOP!A:L,12,0)</f>
        <v>0.00</v>
      </c>
      <c r="F17" s="4" t="str">
        <f>VLOOKUP(A17,HOP!A:C,3,0)</f>
        <v>2685437</v>
      </c>
      <c r="G17" s="4">
        <f t="shared" si="0"/>
        <v>0</v>
      </c>
      <c r="H17" s="4" t="str">
        <f t="shared" si="1"/>
        <v>，2685437</v>
      </c>
      <c r="I17" s="4" t="str">
        <f>VLOOKUP(A17,HOP!A:U,21,0)</f>
        <v>直连</v>
      </c>
    </row>
    <row r="18" s="4" customFormat="1" spans="1:9">
      <c r="A18" s="5">
        <v>21041427504</v>
      </c>
      <c r="B18" s="6">
        <v>44843</v>
      </c>
      <c r="C18" s="6">
        <v>44845</v>
      </c>
      <c r="D18" s="4">
        <v>297</v>
      </c>
      <c r="E18" s="4" t="str">
        <f>VLOOKUP(A18,HOP!A:L,12,0)</f>
        <v>297.00</v>
      </c>
      <c r="F18" s="4" t="str">
        <f>VLOOKUP(A18,HOP!A:C,3,0)</f>
        <v>2696949</v>
      </c>
      <c r="G18" s="4">
        <f t="shared" si="0"/>
        <v>0</v>
      </c>
      <c r="H18" s="4" t="str">
        <f t="shared" si="1"/>
        <v>，2696949</v>
      </c>
      <c r="I18" s="4" t="str">
        <f>VLOOKUP(A18,HOP!A:U,21,0)</f>
        <v>直连</v>
      </c>
    </row>
    <row r="19" s="4" customFormat="1" spans="1:9">
      <c r="A19" s="5">
        <v>21045993007</v>
      </c>
      <c r="B19" s="6">
        <v>44845</v>
      </c>
      <c r="C19" s="6">
        <v>44849</v>
      </c>
      <c r="D19" s="4">
        <v>484</v>
      </c>
      <c r="E19" s="4" t="str">
        <f>VLOOKUP(A19,HOP!A:L,12,0)</f>
        <v>484.00</v>
      </c>
      <c r="F19" s="4" t="str">
        <f>VLOOKUP(A19,HOP!A:C,3,0)</f>
        <v>2697887</v>
      </c>
      <c r="G19" s="4">
        <f t="shared" si="0"/>
        <v>0</v>
      </c>
      <c r="H19" s="4" t="str">
        <f t="shared" si="1"/>
        <v>，2697887</v>
      </c>
      <c r="I19" s="4" t="str">
        <f>VLOOKUP(A19,HOP!A:U,21,0)</f>
        <v>直连</v>
      </c>
    </row>
    <row r="20" s="4" customFormat="1" hidden="1" spans="1:9">
      <c r="A20" s="5">
        <v>21105542019</v>
      </c>
      <c r="B20" s="6">
        <v>44849</v>
      </c>
      <c r="C20" s="6">
        <v>44850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2" spans="4:4">
      <c r="D22" s="4">
        <f>SUM(D2:D21)</f>
        <v>5413</v>
      </c>
    </row>
    <row r="27" spans="1:4">
      <c r="A27" s="4" t="s">
        <v>141</v>
      </c>
      <c r="C27" s="4">
        <v>1937</v>
      </c>
      <c r="D27" s="4">
        <v>73815.2</v>
      </c>
    </row>
    <row r="28" spans="1:4">
      <c r="A28" s="4" t="s">
        <v>142</v>
      </c>
      <c r="C28" s="4">
        <v>3476</v>
      </c>
      <c r="D28" s="4">
        <v>132463.4</v>
      </c>
    </row>
    <row r="29" spans="1:4">
      <c r="A29" s="4" t="s">
        <v>143</v>
      </c>
      <c r="C29" s="4">
        <f>SUBTOTAL(9,C27:C28)</f>
        <v>5413</v>
      </c>
      <c r="D29" s="4">
        <f>SUBTOTAL(9,D27:D28)</f>
        <v>206278.6</v>
      </c>
    </row>
    <row r="30" spans="1:1">
      <c r="A30" s="4" t="s">
        <v>144</v>
      </c>
    </row>
  </sheetData>
  <autoFilter ref="A1:XFD22">
    <filterColumn colId="3">
      <filters blank="1">
        <filter val="92"/>
        <filter val="312"/>
        <filter val="453"/>
        <filter val="5413"/>
        <filter val="154"/>
        <filter val="17"/>
        <filter val="297"/>
        <filter val="62"/>
        <filter val="666"/>
        <filter val="36"/>
        <filter val="176"/>
        <filter val="1281"/>
        <filter val="543"/>
        <filter val="344"/>
        <filter val="484"/>
        <filter val="208"/>
        <filter val="2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145</v>
      </c>
      <c r="B1" s="2" t="s">
        <v>146</v>
      </c>
      <c r="C1" s="2" t="s">
        <v>147</v>
      </c>
      <c r="D1" s="2" t="s">
        <v>148</v>
      </c>
      <c r="E1" s="2" t="s">
        <v>13</v>
      </c>
      <c r="F1" s="2" t="s">
        <v>5</v>
      </c>
      <c r="G1" s="2" t="s">
        <v>6</v>
      </c>
      <c r="H1" s="2" t="s">
        <v>149</v>
      </c>
      <c r="I1" s="2" t="s">
        <v>150</v>
      </c>
      <c r="J1" s="2" t="s">
        <v>151</v>
      </c>
      <c r="K1" s="2" t="s">
        <v>152</v>
      </c>
      <c r="L1" s="2" t="s">
        <v>153</v>
      </c>
      <c r="M1" s="2" t="s">
        <v>154</v>
      </c>
      <c r="N1" s="2" t="s">
        <v>155</v>
      </c>
      <c r="O1" s="2" t="s">
        <v>156</v>
      </c>
      <c r="P1" s="2" t="s">
        <v>157</v>
      </c>
      <c r="Q1" s="2" t="s">
        <v>158</v>
      </c>
      <c r="R1" s="2" t="s">
        <v>159</v>
      </c>
      <c r="S1" s="2" t="s">
        <v>160</v>
      </c>
      <c r="T1" s="2" t="s">
        <v>161</v>
      </c>
      <c r="U1" s="2" t="s">
        <v>162</v>
      </c>
      <c r="V1" s="2" t="s">
        <v>163</v>
      </c>
    </row>
    <row r="2" s="1" customFormat="1" spans="1:22">
      <c r="A2" s="3">
        <v>21045993007</v>
      </c>
      <c r="B2" s="1" t="s">
        <v>164</v>
      </c>
      <c r="C2" s="1" t="s">
        <v>165</v>
      </c>
      <c r="D2" s="1" t="s">
        <v>166</v>
      </c>
      <c r="E2" s="1" t="s">
        <v>167</v>
      </c>
      <c r="F2" s="1" t="s">
        <v>168</v>
      </c>
      <c r="G2" s="1" t="s">
        <v>169</v>
      </c>
      <c r="H2" s="1" t="s">
        <v>170</v>
      </c>
      <c r="I2" s="1" t="s">
        <v>171</v>
      </c>
      <c r="J2" s="1" t="s">
        <v>30</v>
      </c>
      <c r="K2" s="1" t="s">
        <v>172</v>
      </c>
      <c r="L2" s="1" t="s">
        <v>172</v>
      </c>
      <c r="M2" s="1" t="s">
        <v>173</v>
      </c>
      <c r="N2" s="1" t="s">
        <v>173</v>
      </c>
      <c r="O2" s="1" t="s">
        <v>174</v>
      </c>
      <c r="P2" s="1" t="s">
        <v>175</v>
      </c>
      <c r="Q2" s="1" t="s">
        <v>176</v>
      </c>
      <c r="R2" s="1" t="s">
        <v>177</v>
      </c>
      <c r="S2" s="1" t="s">
        <v>178</v>
      </c>
      <c r="T2" s="1" t="s">
        <v>179</v>
      </c>
      <c r="U2" s="1" t="s">
        <v>180</v>
      </c>
      <c r="V2" s="1" t="s">
        <v>181</v>
      </c>
    </row>
    <row r="3" s="1" customFormat="1" spans="1:22">
      <c r="A3" s="3">
        <v>21041427504</v>
      </c>
      <c r="B3" s="1" t="s">
        <v>164</v>
      </c>
      <c r="C3" s="1" t="s">
        <v>182</v>
      </c>
      <c r="D3" s="1" t="s">
        <v>183</v>
      </c>
      <c r="E3" s="1" t="s">
        <v>184</v>
      </c>
      <c r="F3" s="1" t="s">
        <v>185</v>
      </c>
      <c r="G3" s="1" t="s">
        <v>168</v>
      </c>
      <c r="H3" s="1" t="s">
        <v>170</v>
      </c>
      <c r="I3" s="1" t="s">
        <v>186</v>
      </c>
      <c r="J3" s="1" t="s">
        <v>30</v>
      </c>
      <c r="K3" s="1" t="s">
        <v>187</v>
      </c>
      <c r="L3" s="1" t="s">
        <v>187</v>
      </c>
      <c r="M3" s="1" t="s">
        <v>173</v>
      </c>
      <c r="N3" s="1" t="s">
        <v>173</v>
      </c>
      <c r="O3" s="1" t="s">
        <v>174</v>
      </c>
      <c r="P3" s="1" t="s">
        <v>175</v>
      </c>
      <c r="Q3" s="1" t="s">
        <v>176</v>
      </c>
      <c r="R3" s="1" t="s">
        <v>188</v>
      </c>
      <c r="S3" s="1" t="s">
        <v>178</v>
      </c>
      <c r="T3" s="1" t="s">
        <v>179</v>
      </c>
      <c r="U3" s="1" t="s">
        <v>180</v>
      </c>
      <c r="V3" s="1" t="s">
        <v>189</v>
      </c>
    </row>
    <row r="4" s="1" customFormat="1" spans="1:22">
      <c r="A4" s="3">
        <v>21009734232</v>
      </c>
      <c r="B4" s="1" t="s">
        <v>190</v>
      </c>
      <c r="C4" s="1" t="s">
        <v>191</v>
      </c>
      <c r="D4" s="1" t="s">
        <v>192</v>
      </c>
      <c r="E4" s="1" t="s">
        <v>193</v>
      </c>
      <c r="F4" s="1" t="s">
        <v>194</v>
      </c>
      <c r="G4" s="1" t="s">
        <v>195</v>
      </c>
      <c r="H4" s="1" t="s">
        <v>170</v>
      </c>
      <c r="I4" s="1" t="s">
        <v>196</v>
      </c>
      <c r="J4" s="1" t="s">
        <v>30</v>
      </c>
      <c r="K4" s="1" t="s">
        <v>197</v>
      </c>
      <c r="L4" s="1" t="s">
        <v>197</v>
      </c>
      <c r="M4" s="1" t="s">
        <v>173</v>
      </c>
      <c r="N4" s="1" t="s">
        <v>173</v>
      </c>
      <c r="O4" s="1" t="s">
        <v>174</v>
      </c>
      <c r="P4" s="1" t="s">
        <v>175</v>
      </c>
      <c r="Q4" s="1" t="s">
        <v>176</v>
      </c>
      <c r="R4" s="1" t="s">
        <v>198</v>
      </c>
      <c r="S4" s="1" t="s">
        <v>178</v>
      </c>
      <c r="T4" s="1" t="s">
        <v>179</v>
      </c>
      <c r="U4" s="1" t="s">
        <v>180</v>
      </c>
      <c r="V4" s="1" t="s">
        <v>199</v>
      </c>
    </row>
    <row r="5" s="1" customFormat="1" spans="1:22">
      <c r="A5" s="3">
        <v>18954406996</v>
      </c>
      <c r="B5" s="1" t="s">
        <v>200</v>
      </c>
      <c r="C5" s="1" t="s">
        <v>201</v>
      </c>
      <c r="D5" s="1" t="s">
        <v>202</v>
      </c>
      <c r="E5" s="1" t="s">
        <v>203</v>
      </c>
      <c r="F5" s="1" t="s">
        <v>194</v>
      </c>
      <c r="G5" s="1" t="s">
        <v>195</v>
      </c>
      <c r="H5" s="1" t="s">
        <v>170</v>
      </c>
      <c r="I5" s="1" t="s">
        <v>204</v>
      </c>
      <c r="J5" s="1" t="s">
        <v>30</v>
      </c>
      <c r="K5" s="1" t="s">
        <v>205</v>
      </c>
      <c r="L5" s="1" t="s">
        <v>205</v>
      </c>
      <c r="M5" s="1" t="s">
        <v>173</v>
      </c>
      <c r="N5" s="1" t="s">
        <v>173</v>
      </c>
      <c r="O5" s="1" t="s">
        <v>174</v>
      </c>
      <c r="P5" s="1" t="s">
        <v>175</v>
      </c>
      <c r="Q5" s="1" t="s">
        <v>176</v>
      </c>
      <c r="R5" s="1" t="s">
        <v>206</v>
      </c>
      <c r="S5" s="1" t="s">
        <v>178</v>
      </c>
      <c r="T5" s="1" t="s">
        <v>179</v>
      </c>
      <c r="U5" s="1" t="s">
        <v>180</v>
      </c>
      <c r="V5" s="1" t="s">
        <v>207</v>
      </c>
    </row>
    <row r="6" s="1" customFormat="1" spans="1:22">
      <c r="A6" s="3">
        <v>18946705306</v>
      </c>
      <c r="B6" s="1" t="s">
        <v>208</v>
      </c>
      <c r="C6" s="1" t="s">
        <v>209</v>
      </c>
      <c r="D6" s="1" t="s">
        <v>210</v>
      </c>
      <c r="E6" s="1" t="s">
        <v>211</v>
      </c>
      <c r="F6" s="1" t="s">
        <v>212</v>
      </c>
      <c r="G6" s="1" t="s">
        <v>213</v>
      </c>
      <c r="H6" s="1" t="s">
        <v>170</v>
      </c>
      <c r="I6" s="1" t="s">
        <v>174</v>
      </c>
      <c r="J6" s="1" t="s">
        <v>30</v>
      </c>
      <c r="K6" s="1" t="s">
        <v>174</v>
      </c>
      <c r="L6" s="1" t="s">
        <v>174</v>
      </c>
      <c r="M6" s="1" t="s">
        <v>173</v>
      </c>
      <c r="N6" s="1" t="s">
        <v>173</v>
      </c>
      <c r="O6" s="1" t="s">
        <v>174</v>
      </c>
      <c r="P6" s="1" t="s">
        <v>175</v>
      </c>
      <c r="Q6" s="1" t="s">
        <v>176</v>
      </c>
      <c r="R6" s="1" t="s">
        <v>214</v>
      </c>
      <c r="S6" s="1" t="s">
        <v>178</v>
      </c>
      <c r="T6" s="1" t="s">
        <v>179</v>
      </c>
      <c r="U6" s="1" t="s">
        <v>180</v>
      </c>
      <c r="V6" s="1" t="s">
        <v>215</v>
      </c>
    </row>
    <row r="7" s="1" customFormat="1" spans="1:22">
      <c r="A7" s="3">
        <v>18946170583</v>
      </c>
      <c r="B7" s="1" t="s">
        <v>216</v>
      </c>
      <c r="C7" s="1" t="s">
        <v>217</v>
      </c>
      <c r="D7" s="1" t="s">
        <v>218</v>
      </c>
      <c r="E7" s="1" t="s">
        <v>219</v>
      </c>
      <c r="F7" s="1" t="s">
        <v>220</v>
      </c>
      <c r="G7" s="1" t="s">
        <v>221</v>
      </c>
      <c r="H7" s="1" t="s">
        <v>170</v>
      </c>
      <c r="I7" s="1" t="s">
        <v>222</v>
      </c>
      <c r="J7" s="1" t="s">
        <v>30</v>
      </c>
      <c r="K7" s="1" t="s">
        <v>223</v>
      </c>
      <c r="L7" s="1" t="s">
        <v>223</v>
      </c>
      <c r="M7" s="1" t="s">
        <v>173</v>
      </c>
      <c r="N7" s="1" t="s">
        <v>173</v>
      </c>
      <c r="O7" s="1" t="s">
        <v>174</v>
      </c>
      <c r="P7" s="1" t="s">
        <v>175</v>
      </c>
      <c r="Q7" s="1" t="s">
        <v>176</v>
      </c>
      <c r="R7" s="1" t="s">
        <v>224</v>
      </c>
      <c r="S7" s="1" t="s">
        <v>178</v>
      </c>
      <c r="T7" s="1" t="s">
        <v>179</v>
      </c>
      <c r="U7" s="1" t="s">
        <v>180</v>
      </c>
      <c r="V7" s="1" t="s">
        <v>181</v>
      </c>
    </row>
    <row r="8" s="1" customFormat="1" spans="1:22">
      <c r="A8" s="3">
        <v>18926248254</v>
      </c>
      <c r="B8" s="1" t="s">
        <v>225</v>
      </c>
      <c r="C8" s="1" t="s">
        <v>226</v>
      </c>
      <c r="D8" s="1" t="s">
        <v>227</v>
      </c>
      <c r="E8" s="1" t="s">
        <v>228</v>
      </c>
      <c r="F8" s="1" t="s">
        <v>221</v>
      </c>
      <c r="G8" s="1" t="s">
        <v>185</v>
      </c>
      <c r="H8" s="1" t="s">
        <v>170</v>
      </c>
      <c r="I8" s="1" t="s">
        <v>229</v>
      </c>
      <c r="J8" s="1" t="s">
        <v>30</v>
      </c>
      <c r="K8" s="1" t="s">
        <v>230</v>
      </c>
      <c r="L8" s="1" t="s">
        <v>230</v>
      </c>
      <c r="M8" s="1" t="s">
        <v>173</v>
      </c>
      <c r="N8" s="1" t="s">
        <v>173</v>
      </c>
      <c r="O8" s="1" t="s">
        <v>174</v>
      </c>
      <c r="P8" s="1" t="s">
        <v>175</v>
      </c>
      <c r="Q8" s="1" t="s">
        <v>176</v>
      </c>
      <c r="R8" s="1" t="s">
        <v>231</v>
      </c>
      <c r="S8" s="1" t="s">
        <v>178</v>
      </c>
      <c r="T8" s="1" t="s">
        <v>179</v>
      </c>
      <c r="U8" s="1" t="s">
        <v>232</v>
      </c>
      <c r="V8" s="1" t="s">
        <v>233</v>
      </c>
    </row>
    <row r="9" s="1" customFormat="1" spans="1:22">
      <c r="A9" s="3">
        <v>18914446959</v>
      </c>
      <c r="B9" s="1" t="s">
        <v>234</v>
      </c>
      <c r="C9" s="1" t="s">
        <v>235</v>
      </c>
      <c r="D9" s="1" t="s">
        <v>236</v>
      </c>
      <c r="E9" s="1" t="s">
        <v>237</v>
      </c>
      <c r="F9" s="1" t="s">
        <v>221</v>
      </c>
      <c r="G9" s="1" t="s">
        <v>238</v>
      </c>
      <c r="H9" s="1" t="s">
        <v>170</v>
      </c>
      <c r="I9" s="1" t="s">
        <v>239</v>
      </c>
      <c r="J9" s="1" t="s">
        <v>30</v>
      </c>
      <c r="K9" s="1" t="s">
        <v>240</v>
      </c>
      <c r="L9" s="1" t="s">
        <v>240</v>
      </c>
      <c r="M9" s="1" t="s">
        <v>173</v>
      </c>
      <c r="N9" s="1" t="s">
        <v>173</v>
      </c>
      <c r="O9" s="1" t="s">
        <v>174</v>
      </c>
      <c r="P9" s="1" t="s">
        <v>175</v>
      </c>
      <c r="Q9" s="1" t="s">
        <v>176</v>
      </c>
      <c r="R9" s="1" t="s">
        <v>241</v>
      </c>
      <c r="S9" s="1" t="s">
        <v>178</v>
      </c>
      <c r="T9" s="1" t="s">
        <v>179</v>
      </c>
      <c r="U9" s="1" t="s">
        <v>180</v>
      </c>
      <c r="V9" s="1" t="s">
        <v>242</v>
      </c>
    </row>
    <row r="10" s="1" customFormat="1" spans="1:22">
      <c r="A10" s="3">
        <v>18587696041</v>
      </c>
      <c r="B10" s="1" t="s">
        <v>243</v>
      </c>
      <c r="C10" s="1" t="s">
        <v>244</v>
      </c>
      <c r="D10" s="1" t="s">
        <v>245</v>
      </c>
      <c r="E10" s="1" t="s">
        <v>246</v>
      </c>
      <c r="F10" s="1" t="s">
        <v>247</v>
      </c>
      <c r="G10" s="1" t="s">
        <v>248</v>
      </c>
      <c r="H10" s="1" t="s">
        <v>170</v>
      </c>
      <c r="I10" s="1" t="s">
        <v>249</v>
      </c>
      <c r="J10" s="1" t="s">
        <v>30</v>
      </c>
      <c r="K10" s="1" t="s">
        <v>250</v>
      </c>
      <c r="L10" s="1" t="s">
        <v>250</v>
      </c>
      <c r="M10" s="1" t="s">
        <v>173</v>
      </c>
      <c r="N10" s="1" t="s">
        <v>173</v>
      </c>
      <c r="O10" s="1" t="s">
        <v>174</v>
      </c>
      <c r="P10" s="1" t="s">
        <v>175</v>
      </c>
      <c r="Q10" s="1" t="s">
        <v>176</v>
      </c>
      <c r="R10" s="1" t="s">
        <v>251</v>
      </c>
      <c r="S10" s="1" t="s">
        <v>178</v>
      </c>
      <c r="T10" s="1" t="s">
        <v>179</v>
      </c>
      <c r="U10" s="1" t="s">
        <v>180</v>
      </c>
      <c r="V10" s="1" t="s">
        <v>242</v>
      </c>
    </row>
    <row r="11" s="1" customFormat="1" spans="1:22">
      <c r="A11" s="3">
        <v>18584112059</v>
      </c>
      <c r="B11" s="1" t="s">
        <v>243</v>
      </c>
      <c r="C11" s="1" t="s">
        <v>252</v>
      </c>
      <c r="D11" s="1" t="s">
        <v>253</v>
      </c>
      <c r="E11" s="1" t="s">
        <v>254</v>
      </c>
      <c r="F11" s="1" t="s">
        <v>255</v>
      </c>
      <c r="G11" s="1" t="s">
        <v>256</v>
      </c>
      <c r="H11" s="1" t="s">
        <v>170</v>
      </c>
      <c r="I11" s="1" t="s">
        <v>257</v>
      </c>
      <c r="J11" s="1" t="s">
        <v>30</v>
      </c>
      <c r="K11" s="1" t="s">
        <v>258</v>
      </c>
      <c r="L11" s="1" t="s">
        <v>258</v>
      </c>
      <c r="M11" s="1" t="s">
        <v>173</v>
      </c>
      <c r="N11" s="1" t="s">
        <v>173</v>
      </c>
      <c r="O11" s="1" t="s">
        <v>174</v>
      </c>
      <c r="P11" s="1" t="s">
        <v>175</v>
      </c>
      <c r="Q11" s="1" t="s">
        <v>176</v>
      </c>
      <c r="R11" s="1" t="s">
        <v>259</v>
      </c>
      <c r="S11" s="1" t="s">
        <v>178</v>
      </c>
      <c r="T11" s="1" t="s">
        <v>179</v>
      </c>
      <c r="U11" s="1" t="s">
        <v>180</v>
      </c>
      <c r="V11" s="1" t="s">
        <v>260</v>
      </c>
    </row>
    <row r="12" s="1" customFormat="1" spans="1:22">
      <c r="A12" s="3">
        <v>18351104142</v>
      </c>
      <c r="B12" s="1" t="s">
        <v>261</v>
      </c>
      <c r="C12" s="1" t="s">
        <v>262</v>
      </c>
      <c r="D12" s="1" t="s">
        <v>263</v>
      </c>
      <c r="E12" s="1" t="s">
        <v>264</v>
      </c>
      <c r="F12" s="1" t="s">
        <v>185</v>
      </c>
      <c r="G12" s="1" t="s">
        <v>238</v>
      </c>
      <c r="H12" s="1" t="s">
        <v>170</v>
      </c>
      <c r="I12" s="1" t="s">
        <v>265</v>
      </c>
      <c r="J12" s="1" t="s">
        <v>30</v>
      </c>
      <c r="K12" s="1" t="s">
        <v>266</v>
      </c>
      <c r="L12" s="1" t="s">
        <v>266</v>
      </c>
      <c r="M12" s="1" t="s">
        <v>173</v>
      </c>
      <c r="N12" s="1" t="s">
        <v>173</v>
      </c>
      <c r="O12" s="1" t="s">
        <v>174</v>
      </c>
      <c r="P12" s="1" t="s">
        <v>175</v>
      </c>
      <c r="Q12" s="1" t="s">
        <v>176</v>
      </c>
      <c r="R12" s="1" t="s">
        <v>267</v>
      </c>
      <c r="S12" s="1" t="s">
        <v>178</v>
      </c>
      <c r="T12" s="1" t="s">
        <v>179</v>
      </c>
      <c r="U12" s="1" t="s">
        <v>180</v>
      </c>
      <c r="V12" s="1" t="s">
        <v>260</v>
      </c>
    </row>
    <row r="13" s="1" customFormat="1" spans="1:22">
      <c r="A13" s="3">
        <v>18060110499</v>
      </c>
      <c r="B13" s="1" t="s">
        <v>268</v>
      </c>
      <c r="C13" s="1" t="s">
        <v>269</v>
      </c>
      <c r="D13" s="1" t="s">
        <v>270</v>
      </c>
      <c r="E13" s="1" t="s">
        <v>271</v>
      </c>
      <c r="F13" s="1" t="s">
        <v>213</v>
      </c>
      <c r="G13" s="1" t="s">
        <v>169</v>
      </c>
      <c r="H13" s="1" t="s">
        <v>170</v>
      </c>
      <c r="I13" s="1" t="s">
        <v>272</v>
      </c>
      <c r="J13" s="1" t="s">
        <v>30</v>
      </c>
      <c r="K13" s="1" t="s">
        <v>273</v>
      </c>
      <c r="L13" s="1" t="s">
        <v>273</v>
      </c>
      <c r="M13" s="1" t="s">
        <v>173</v>
      </c>
      <c r="N13" s="1" t="s">
        <v>173</v>
      </c>
      <c r="O13" s="1" t="s">
        <v>174</v>
      </c>
      <c r="P13" s="1" t="s">
        <v>175</v>
      </c>
      <c r="Q13" s="1" t="s">
        <v>176</v>
      </c>
      <c r="R13" s="1" t="s">
        <v>274</v>
      </c>
      <c r="S13" s="1" t="s">
        <v>178</v>
      </c>
      <c r="T13" s="1" t="s">
        <v>179</v>
      </c>
      <c r="U13" s="1" t="s">
        <v>232</v>
      </c>
      <c r="V13" s="1" t="s">
        <v>275</v>
      </c>
    </row>
    <row r="14" s="1" customFormat="1" spans="1:22">
      <c r="A14" s="3">
        <v>18040996029</v>
      </c>
      <c r="B14" s="1" t="s">
        <v>276</v>
      </c>
      <c r="C14" s="1" t="s">
        <v>277</v>
      </c>
      <c r="D14" s="1" t="s">
        <v>278</v>
      </c>
      <c r="E14" s="1" t="s">
        <v>279</v>
      </c>
      <c r="F14" s="1" t="s">
        <v>247</v>
      </c>
      <c r="G14" s="1" t="s">
        <v>248</v>
      </c>
      <c r="H14" s="1" t="s">
        <v>170</v>
      </c>
      <c r="I14" s="1" t="s">
        <v>280</v>
      </c>
      <c r="J14" s="1" t="s">
        <v>30</v>
      </c>
      <c r="K14" s="1" t="s">
        <v>281</v>
      </c>
      <c r="L14" s="1" t="s">
        <v>281</v>
      </c>
      <c r="M14" s="1" t="s">
        <v>173</v>
      </c>
      <c r="N14" s="1" t="s">
        <v>173</v>
      </c>
      <c r="O14" s="1" t="s">
        <v>174</v>
      </c>
      <c r="P14" s="1" t="s">
        <v>175</v>
      </c>
      <c r="Q14" s="1" t="s">
        <v>176</v>
      </c>
      <c r="R14" s="1" t="s">
        <v>282</v>
      </c>
      <c r="S14" s="1" t="s">
        <v>178</v>
      </c>
      <c r="T14" s="1" t="s">
        <v>179</v>
      </c>
      <c r="U14" s="1" t="s">
        <v>180</v>
      </c>
      <c r="V14" s="1" t="s">
        <v>260</v>
      </c>
    </row>
    <row r="15" s="1" customFormat="1" spans="1:22">
      <c r="A15" s="3">
        <v>17989723974</v>
      </c>
      <c r="B15" s="1" t="s">
        <v>283</v>
      </c>
      <c r="C15" s="1" t="s">
        <v>284</v>
      </c>
      <c r="D15" s="1" t="s">
        <v>285</v>
      </c>
      <c r="E15" s="1" t="s">
        <v>286</v>
      </c>
      <c r="F15" s="1" t="s">
        <v>212</v>
      </c>
      <c r="G15" s="1" t="s">
        <v>248</v>
      </c>
      <c r="H15" s="1" t="s">
        <v>170</v>
      </c>
      <c r="I15" s="1" t="s">
        <v>287</v>
      </c>
      <c r="J15" s="1" t="s">
        <v>30</v>
      </c>
      <c r="K15" s="1" t="s">
        <v>288</v>
      </c>
      <c r="L15" s="1" t="s">
        <v>288</v>
      </c>
      <c r="M15" s="1" t="s">
        <v>173</v>
      </c>
      <c r="N15" s="1" t="s">
        <v>173</v>
      </c>
      <c r="O15" s="1" t="s">
        <v>174</v>
      </c>
      <c r="P15" s="1" t="s">
        <v>175</v>
      </c>
      <c r="Q15" s="1" t="s">
        <v>176</v>
      </c>
      <c r="R15" s="1" t="s">
        <v>289</v>
      </c>
      <c r="S15" s="1" t="s">
        <v>178</v>
      </c>
      <c r="T15" s="1" t="s">
        <v>179</v>
      </c>
      <c r="U15" s="1" t="s">
        <v>180</v>
      </c>
      <c r="V15" s="1" t="s">
        <v>260</v>
      </c>
    </row>
    <row r="16" s="1" customFormat="1" spans="1:22">
      <c r="A16" s="3">
        <v>17968363189</v>
      </c>
      <c r="B16" s="1" t="s">
        <v>290</v>
      </c>
      <c r="C16" s="1" t="s">
        <v>291</v>
      </c>
      <c r="D16" s="1" t="s">
        <v>292</v>
      </c>
      <c r="E16" s="1" t="s">
        <v>293</v>
      </c>
      <c r="F16" s="1" t="s">
        <v>168</v>
      </c>
      <c r="G16" s="1" t="s">
        <v>213</v>
      </c>
      <c r="H16" s="1" t="s">
        <v>170</v>
      </c>
      <c r="I16" s="1" t="s">
        <v>294</v>
      </c>
      <c r="J16" s="1" t="s">
        <v>30</v>
      </c>
      <c r="K16" s="1" t="s">
        <v>295</v>
      </c>
      <c r="L16" s="1" t="s">
        <v>295</v>
      </c>
      <c r="M16" s="1" t="s">
        <v>173</v>
      </c>
      <c r="N16" s="1" t="s">
        <v>173</v>
      </c>
      <c r="O16" s="1" t="s">
        <v>174</v>
      </c>
      <c r="P16" s="1" t="s">
        <v>175</v>
      </c>
      <c r="Q16" s="1" t="s">
        <v>176</v>
      </c>
      <c r="R16" s="1" t="s">
        <v>296</v>
      </c>
      <c r="S16" s="1" t="s">
        <v>178</v>
      </c>
      <c r="T16" s="1" t="s">
        <v>179</v>
      </c>
      <c r="U16" s="1" t="s">
        <v>180</v>
      </c>
      <c r="V16" s="1" t="s">
        <v>181</v>
      </c>
    </row>
    <row r="17" s="1" customFormat="1" spans="1:22">
      <c r="A17" s="3">
        <v>17920554566</v>
      </c>
      <c r="B17" s="1" t="s">
        <v>297</v>
      </c>
      <c r="C17" s="1" t="s">
        <v>298</v>
      </c>
      <c r="D17" s="1" t="s">
        <v>299</v>
      </c>
      <c r="E17" s="1" t="s">
        <v>300</v>
      </c>
      <c r="F17" s="1" t="s">
        <v>255</v>
      </c>
      <c r="G17" s="1" t="s">
        <v>301</v>
      </c>
      <c r="H17" s="1" t="s">
        <v>170</v>
      </c>
      <c r="I17" s="1" t="s">
        <v>302</v>
      </c>
      <c r="J17" s="1" t="s">
        <v>30</v>
      </c>
      <c r="K17" s="1" t="s">
        <v>303</v>
      </c>
      <c r="L17" s="1" t="s">
        <v>303</v>
      </c>
      <c r="M17" s="1" t="s">
        <v>173</v>
      </c>
      <c r="N17" s="1" t="s">
        <v>173</v>
      </c>
      <c r="O17" s="1" t="s">
        <v>174</v>
      </c>
      <c r="P17" s="1" t="s">
        <v>175</v>
      </c>
      <c r="Q17" s="1" t="s">
        <v>176</v>
      </c>
      <c r="R17" s="1" t="s">
        <v>304</v>
      </c>
      <c r="S17" s="1" t="s">
        <v>178</v>
      </c>
      <c r="T17" s="1" t="s">
        <v>179</v>
      </c>
      <c r="U17" s="1" t="s">
        <v>232</v>
      </c>
      <c r="V17" s="1" t="s">
        <v>207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2022-10-17T02:41:05Z</dcterms:created>
  <dcterms:modified xsi:type="dcterms:W3CDTF">2022-10-17T02:50:24Z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230D05DC0F4B4121837B6C1B396D7991</vt:lpwstr>
  </property>
  <property fmtid="{D5CDD505-2E9C-101B-9397-08002B2CF9AE}" pid="3" name="KSOProductBuildVer">
    <vt:lpwstr>2052-11.1.0.12598</vt:lpwstr>
  </property>
</Properties>
</file>